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58" documentId="13_ncr:1_{F6CB121F-512D-4AA6-A0C1-0FB36C537598}" xr6:coauthVersionLast="47" xr6:coauthVersionMax="47" xr10:uidLastSave="{F32ECA03-A8F0-4F58-837E-70B284A68D6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<sst xmlns="http://schemas.openxmlformats.org/spreadsheetml/2006/main" count="180310" uniqueCount="39131">
  <si>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</si>
  <si>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</si>
  <si>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</si>
  <si>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</si>
  <si>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</si>
  <si>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</si>
  <si>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</si>
  <si>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</si>
  <si>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</si>
  <si>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</si>
  <si>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</si>
  <si>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</si>
  <si>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</si>
  <si>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</si>
  <si>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</si>
  <si>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</si>
  <si>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</si>
  <si>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</si>
  <si>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</si>
  <si>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</si>
  <si>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</si>
  <si>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</si>
  <si>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</si>
  <si>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</si>
  <si>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</si>
  <si>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</si>
  <si>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</si>
  <si>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</si>
  <si>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</si>
  <si>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</si>
  <si>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</si>
  <si>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</si>
  <si>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</si>
  <si>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</si>
  <si>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</si>
  <si>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</si>
  <si>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</si>
  <si>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</si>
  <si>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</si>
  <si>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</si>
  <si>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</si>
  <si>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</si>
  <si>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</si>
  <si>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</si>
  <si>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</si>
  <si>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</si>
  <si>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</si>
  <si>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</si>
  <si>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</si>
  <si>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</si>
  <si>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</si>
  <si>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</si>
  <si>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</si>
  <si>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</si>
  <si>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</si>
  <si>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</si>
  <si>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</si>
  <si>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</si>
  <si>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</si>
  <si>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</si>
  <si>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</si>
  <si>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</si>
  <si>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</si>
  <si>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</si>
  <si>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</si>
  <si>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</si>
  <si>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</si>
  <si>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</si>
  <si>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</si>
  <si>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</si>
  <si>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</si>
  <si>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</si>
  <si>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</si>
  <si>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</si>
  <si>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</si>
  <si>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</si>
  <si>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</si>
  <si>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</si>
  <si>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</si>
  <si>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</si>
  <si>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</si>
  <si>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</si>
  <si>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</si>
  <si>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</si>
  <si>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</si>
  <si>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</si>
  <si>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</si>
  <si>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</si>
  <si>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</si>
  <si>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</si>
  <si>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</si>
  <si>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</si>
  <si>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</si>
  <si>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</si>
  <si>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</si>
  <si>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</si>
  <si>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</si>
  <si>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</si>
  <si>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</si>
  <si>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</si>
  <si>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</si>
  <si>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</si>
  <si>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</si>
  <si>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</si>
  <si>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</si>
  <si>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</si>
  <si>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</si>
  <si>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</si>
  <si>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</si>
  <si>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</si>
  <si>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</si>
  <si>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</si>
  <si>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</si>
  <si>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</si>
  <si>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</si>
  <si>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</si>
  <si>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</si>
  <si>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</si>
  <si>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</si>
  <si>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</si>
  <si>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</si>
  <si>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</si>
  <si>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</si>
  <si>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</si>
  <si>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</si>
  <si>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</si>
  <si>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</si>
  <si>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</si>
  <si>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</si>
  <si>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</si>
  <si>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</si>
  <si>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</si>
  <si>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</si>
  <si>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</si>
  <si>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</si>
  <si>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</si>
  <si>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</si>
  <si>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</si>
  <si>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</si>
  <si>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</si>
  <si>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</si>
  <si>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</si>
  <si>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</si>
  <si>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</si>
  <si>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</si>
  <si>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</si>
  <si>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</si>
  <si>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</si>
  <si>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</si>
  <si>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</si>
  <si>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</si>
  <si>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</si>
  <si>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</si>
  <si>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</si>
  <si>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</si>
  <si>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</si>
  <si>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</si>
  <si>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</si>
  <si>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</si>
  <si>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</si>
  <si>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</si>
  <si>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</si>
  <si>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</si>
  <si>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</si>
  <si>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</si>
  <si>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</si>
  <si>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</si>
  <si>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</si>
  <si>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</si>
  <si>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</si>
  <si>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</si>
  <si>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</si>
  <si>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</si>
  <si>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</si>
  <si>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</si>
  <si>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</si>
  <si>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</si>
  <si>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</si>
  <si>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</si>
  <si>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</si>
  <si>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</si>
  <si>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</si>
  <si>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</si>
  <si>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</si>
  <si>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</si>
  <si>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</si>
  <si>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</si>
  <si>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</si>
  <si>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</si>
  <si>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</si>
  <si>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</si>
  <si>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</si>
  <si>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</si>
  <si>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</si>
  <si>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</si>
  <si>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</si>
  <si>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</si>
  <si>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</si>
  <si>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</si>
  <si>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</si>
  <si>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</si>
  <si>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</si>
  <si>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</si>
  <si>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</si>
  <si>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</si>
  <si>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</si>
  <si>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</si>
  <si>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</si>
  <si>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</si>
  <si>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</si>
  <si>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</si>
  <si>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</si>
  <si>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</si>
  <si>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</si>
  <si>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</si>
  <si>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</si>
  <si>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</si>
  <si>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</si>
  <si>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</si>
  <si>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</si>
  <si>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</si>
  <si>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</si>
  <si>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</si>
  <si>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</si>
  <si>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</si>
  <si>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</si>
  <si>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</si>
  <si>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</si>
  <si>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</si>
  <si>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</si>
  <si>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</si>
  <si>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</si>
  <si>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</si>
  <si>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</si>
  <si>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</si>
  <si>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</si>
  <si>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</si>
  <si>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</si>
  <si>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</si>
  <si>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</si>
  <si>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</si>
  <si>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</si>
  <si>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</si>
  <si>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</si>
  <si>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</si>
  <si>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</si>
  <si>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</si>
  <si>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</si>
  <si>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</si>
  <si>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</si>
  <si>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</si>
  <si>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</si>
  <si>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</si>
  <si>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</si>
  <si>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</si>
  <si>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</si>
  <si>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</si>
  <si>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</si>
  <si>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</si>
  <si>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</si>
  <si>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</si>
  <si>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</si>
  <si>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</si>
  <si>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</si>
  <si>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</si>
  <si>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</si>
  <si>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</si>
  <si>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</si>
  <si>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</si>
  <si>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</si>
  <si>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</si>
  <si>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</si>
  <si>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</si>
  <si>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</si>
  <si>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</si>
  <si>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</si>
  <si>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</si>
  <si>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</si>
  <si>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</si>
  <si>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</si>
  <si>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</si>
  <si>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</si>
  <si>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</si>
  <si>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</si>
  <si>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</si>
  <si>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</si>
  <si>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</si>
  <si>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</si>
  <si>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</si>
  <si>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</si>
  <si>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</si>
  <si>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</si>
  <si>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</si>
  <si>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</si>
  <si>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</si>
  <si>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</si>
  <si>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</si>
  <si>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</si>
  <si>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</si>
  <si>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</si>
  <si>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</si>
  <si>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</si>
  <si>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</si>
  <si>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</si>
  <si>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</si>
  <si>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</si>
  <si>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</si>
  <si>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</si>
  <si>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</si>
  <si>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</si>
  <si>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</si>
  <si>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</si>
  <si>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</si>
  <si>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</si>
  <si>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</si>
  <si>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</si>
  <si>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</si>
  <si>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</si>
  <si>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</si>
  <si>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</si>
  <si>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</si>
  <si>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</si>
  <si>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</si>
  <si>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</si>
  <si>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</si>
  <si>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</si>
  <si>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</si>
  <si>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</si>
  <si>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</si>
  <si>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</si>
  <si>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</si>
  <si>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</si>
  <si>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</si>
  <si>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</si>
  <si>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</si>
  <si>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</si>
  <si>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</si>
  <si>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</si>
  <si>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</si>
  <si>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</si>
  <si>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</si>
  <si>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</si>
  <si>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</si>
  <si>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</si>
  <si>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</si>
  <si>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</si>
  <si>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</si>
  <si>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</si>
  <si>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</si>
  <si>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</si>
  <si>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</si>
  <si>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</si>
  <si>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</si>
  <si>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</si>
  <si>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</si>
  <si>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</si>
  <si>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</si>
  <si>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</si>
  <si>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</si>
  <si>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</si>
  <si>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</si>
  <si>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</si>
  <si>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</si>
  <si>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</si>
  <si>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</si>
  <si>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</si>
  <si>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</si>
  <si>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</si>
  <si>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</si>
  <si>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</si>
  <si>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</si>
  <si>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</si>
  <si>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</si>
  <si>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</si>
  <si>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</si>
  <si>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</si>
  <si>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</si>
  <si>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</si>
  <si>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</si>
  <si>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</si>
  <si>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</si>
  <si>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</si>
  <si>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</si>
  <si>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</si>
  <si>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</si>
  <si>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</si>
  <si>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</si>
  <si>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</si>
  <si>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</si>
  <si>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</si>
  <si>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</si>
  <si>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</si>
  <si>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</si>
  <si>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</si>
  <si>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</si>
  <si>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</si>
  <si>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</si>
  <si>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</si>
  <si>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</si>
  <si>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</si>
  <si>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</si>
  <si>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</si>
  <si>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</si>
  <si>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</si>
  <si>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</si>
  <si>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</si>
  <si>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</si>
  <si>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</si>
  <si>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</si>
  <si>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</si>
  <si>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</si>
  <si>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</si>
  <si>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</si>
  <si>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</si>
  <si>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</si>
  <si>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</si>
  <si>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</si>
  <si>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</si>
  <si>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</si>
  <si>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</si>
  <si>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</si>
  <si>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</si>
  <si>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</si>
  <si>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</si>
  <si>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</si>
  <si>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</si>
  <si>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</si>
  <si>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</si>
  <si>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</si>
  <si>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</si>
  <si>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</si>
  <si>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</si>
  <si>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</si>
  <si>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</si>
  <si>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</si>
  <si>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</si>
  <si>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</si>
  <si>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</si>
  <si>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</si>
  <si>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</si>
  <si>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</si>
  <si>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</si>
  <si>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</si>
  <si>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</si>
  <si>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</si>
  <si>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</si>
  <si>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</si>
  <si>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</si>
  <si>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</si>
  <si>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</si>
  <si>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</si>
  <si>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</si>
  <si>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</si>
  <si>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</si>
  <si>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</si>
  <si>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</si>
  <si>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</si>
  <si>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</si>
  <si>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</si>
  <si>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</si>
  <si>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</si>
  <si>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</si>
  <si>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</si>
  <si>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</si>
  <si>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</si>
  <si>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</si>
  <si>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</si>
  <si>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</si>
  <si>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</si>
  <si>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</si>
  <si>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</si>
  <si>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</si>
  <si>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</si>
  <si>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</si>
  <si>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</si>
  <si>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</si>
  <si>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</si>
  <si>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</si>
  <si>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</si>
  <si>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</si>
  <si>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</si>
  <si>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</si>
  <si>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</si>
  <si>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</si>
  <si>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</si>
  <si>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</si>
  <si>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</si>
  <si>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</si>
  <si>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</si>
  <si>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</si>
  <si>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</si>
  <si>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</si>
  <si>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</si>
  <si>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</si>
  <si>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</si>
  <si>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</si>
  <si>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</si>
  <si>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</si>
  <si>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</si>
  <si>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</si>
  <si>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</si>
  <si>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</si>
  <si>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</si>
  <si>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</si>
  <si>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</si>
  <si>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</si>
  <si>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</si>
  <si>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</si>
  <si>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</si>
  <si>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</si>
  <si>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</si>
  <si>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</si>
  <si>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</si>
  <si>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</si>
  <si>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</si>
  <si>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</si>
  <si>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</si>
  <si>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</si>
  <si>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</si>
  <si>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</si>
  <si>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</si>
  <si>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</si>
  <si>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</si>
  <si>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</si>
  <si>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</si>
  <si>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</si>
  <si>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</si>
  <si>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</si>
  <si>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</si>
  <si>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</si>
  <si>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</si>
  <si>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</si>
  <si>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</si>
  <si>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</si>
  <si>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</si>
  <si>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</si>
  <si>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</si>
  <si>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</si>
  <si>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</si>
  <si>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</si>
  <si>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</si>
  <si>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</si>
  <si>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</si>
  <si>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</si>
  <si>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</si>
  <si>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</si>
  <si>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</si>
  <si>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</si>
  <si>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</si>
  <si>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</si>
  <si>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</si>
  <si>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</si>
  <si>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</si>
  <si>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</si>
  <si>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</si>
  <si>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</si>
  <si>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</si>
  <si>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</si>
  <si>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</si>
  <si>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</si>
  <si>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</si>
  <si>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</si>
  <si>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</si>
  <si>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</si>
  <si>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</si>
  <si>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</si>
  <si>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</si>
  <si>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</si>
  <si>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</si>
  <si>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</si>
  <si>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</si>
  <si>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</si>
  <si>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</si>
  <si>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</si>
  <si>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</si>
  <si>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</si>
  <si>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</si>
  <si>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</si>
  <si>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</si>
  <si>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</si>
  <si>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</si>
  <si>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</si>
  <si>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</si>
  <si>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</si>
  <si>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</si>
  <si>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</si>
  <si>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</si>
  <si>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</si>
  <si>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</si>
  <si>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</si>
  <si>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</si>
  <si>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</si>
  <si>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</si>
  <si>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</si>
  <si>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</si>
  <si>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</si>
  <si>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</si>
  <si>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</si>
  <si>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</si>
  <si>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</si>
  <si>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</si>
  <si>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</si>
  <si>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</si>
  <si>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</si>
  <si>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</si>
  <si>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</si>
  <si>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</si>
  <si>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</si>
  <si>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</si>
  <si>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</si>
  <si>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</si>
  <si>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</si>
  <si>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</si>
  <si>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</si>
  <si>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</si>
  <si>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</si>
  <si>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</si>
  <si>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</si>
  <si>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</si>
  <si>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</si>
  <si>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</si>
  <si>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</si>
  <si>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</si>
  <si>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</si>
  <si>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</si>
  <si>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</si>
  <si>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</si>
  <si>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</si>
  <si>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</si>
  <si>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</si>
  <si>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</si>
  <si>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</si>
  <si>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</si>
  <si>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</si>
  <si>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</si>
  <si>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</si>
  <si>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</si>
  <si>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</si>
  <si>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</si>
  <si>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</si>
  <si>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</si>
  <si>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</si>
  <si>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</si>
  <si>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</si>
  <si>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</si>
  <si>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</si>
  <si>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</si>
  <si>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</si>
  <si>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</si>
  <si>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</si>
  <si>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</si>
  <si>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</si>
  <si>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</si>
  <si>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</si>
  <si>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</si>
  <si>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</si>
  <si>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</si>
  <si>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</si>
  <si>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</si>
  <si>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</si>
  <si>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</si>
  <si>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</si>
  <si>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</si>
  <si>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</si>
  <si>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</si>
  <si>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</si>
  <si>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</si>
  <si>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</si>
  <si>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</si>
  <si>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</si>
  <si>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</si>
  <si>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</si>
  <si>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</si>
  <si>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</si>
  <si>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</si>
  <si>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</si>
  <si>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</si>
  <si>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</si>
  <si>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</si>
  <si>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</si>
  <si>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</si>
  <si>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</si>
  <si>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</si>
  <si>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</si>
  <si>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</si>
  <si>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</si>
  <si>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</si>
  <si>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</si>
  <si>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</si>
  <si>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</si>
  <si>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</si>
  <si>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</si>
  <si>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</si>
  <si>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</si>
  <si>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</si>
  <si>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</si>
  <si>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</si>
  <si>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</si>
  <si>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</si>
  <si>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</si>
  <si>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</si>
  <si>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</si>
  <si>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</si>
  <si>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</si>
  <si>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</si>
  <si>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</si>
  <si>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</si>
  <si>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</si>
  <si>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</si>
  <si>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</si>
  <si>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</si>
  <si>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</si>
  <si>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</si>
  <si>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</si>
  <si>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</si>
  <si>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</si>
  <si>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</si>
  <si>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</si>
  <si>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</si>
  <si>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</si>
  <si>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</si>
  <si>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</si>
  <si>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</si>
  <si>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</si>
  <si>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</si>
  <si>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</si>
  <si>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</si>
  <si>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</si>
  <si>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</si>
  <si>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</si>
  <si>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</si>
  <si>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</si>
  <si>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</si>
  <si>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</si>
  <si>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</si>
  <si>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</si>
  <si>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</si>
  <si>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</si>
  <si>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</si>
  <si>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</si>
  <si>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</si>
  <si>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</si>
  <si>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</si>
  <si>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</si>
  <si>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</si>
  <si>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</si>
  <si>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</si>
  <si>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</si>
  <si>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</si>
  <si>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</si>
  <si>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</si>
  <si>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</si>
  <si>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</si>
  <si>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</si>
  <si>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</si>
  <si>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</si>
  <si>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</si>
  <si>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</si>
  <si>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</si>
  <si>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</si>
  <si>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</si>
  <si>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</si>
  <si>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</si>
  <si>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</si>
  <si>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</si>
  <si>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</si>
  <si>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</si>
  <si>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</si>
  <si>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</si>
  <si>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</si>
  <si>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</si>
  <si>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</si>
  <si>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</si>
  <si>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</si>
  <si>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</si>
  <si>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</si>
  <si>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</si>
  <si>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</si>
  <si>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</si>
  <si>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</si>
  <si>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</si>
  <si>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</si>
  <si>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</si>
  <si>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</si>
  <si>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</si>
  <si>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</si>
  <si>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</si>
  <si>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</si>
  <si>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</si>
  <si>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</si>
  <si>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</si>
  <si>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</si>
  <si>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</si>
  <si>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</si>
  <si>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</si>
  <si>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</si>
  <si>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</si>
  <si>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</si>
  <si>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</si>
  <si>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</si>
  <si>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</si>
  <si>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</si>
  <si>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</si>
  <si>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</si>
  <si>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</si>
  <si>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</si>
  <si>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</si>
  <si>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</si>
  <si>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</si>
  <si>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</si>
  <si>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</si>
  <si>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</si>
  <si>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</si>
  <si>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</si>
  <si>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</si>
  <si>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</si>
  <si>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</si>
  <si>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</si>
  <si>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</si>
  <si>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</si>
  <si>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</si>
  <si>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</si>
  <si>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</si>
  <si>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</si>
  <si>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</si>
  <si>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</si>
  <si>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</si>
  <si>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</si>
  <si>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</si>
  <si>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</si>
  <si>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</si>
  <si>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</si>
  <si>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</si>
  <si>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</si>
  <si>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</si>
  <si>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</si>
  <si>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</si>
  <si>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</si>
  <si>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</si>
  <si>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</si>
  <si>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</si>
  <si>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</si>
  <si>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</si>
  <si>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</si>
  <si>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</si>
  <si>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</si>
  <si>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</si>
  <si>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</si>
  <si>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</si>
  <si>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</si>
  <si>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</si>
  <si>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</si>
  <si>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</si>
  <si>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</si>
  <si>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</si>
  <si>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</si>
  <si>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</si>
  <si>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</si>
  <si>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</si>
  <si>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</si>
  <si>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</si>
  <si>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</si>
  <si>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</si>
  <si>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</si>
  <si>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</si>
  <si>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</si>
  <si>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</si>
  <si>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</si>
  <si>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</si>
  <si>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</si>
  <si>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</si>
  <si>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</si>
  <si>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</si>
  <si>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</si>
  <si>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</si>
  <si>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</si>
  <si>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</si>
  <si>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</si>
  <si>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</si>
  <si>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</si>
  <si>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</si>
  <si>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</si>
  <si>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</si>
  <si>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</si>
  <si>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</si>
  <si>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</si>
  <si>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</si>
  <si>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</si>
  <si>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</si>
  <si>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</si>
  <si>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</si>
  <si>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</si>
  <si>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</si>
  <si>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</si>
  <si>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</si>
  <si>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</si>
  <si>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</si>
  <si>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</si>
  <si>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</si>
  <si>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</si>
  <si>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</si>
  <si>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</si>
  <si>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</si>
  <si>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</si>
  <si>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</si>
  <si>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</si>
  <si>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</si>
  <si>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</si>
  <si>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</si>
  <si>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</si>
  <si>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</si>
  <si>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</si>
  <si>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</si>
  <si>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</si>
  <si>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</si>
  <si>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</si>
  <si>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</si>
  <si>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</si>
  <si>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</si>
  <si>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</si>
  <si>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</si>
  <si>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</si>
  <si>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</si>
  <si>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</si>
  <si>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</si>
  <si>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</si>
  <si>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</si>
  <si>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</si>
  <si>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</si>
  <si>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</si>
  <si>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</si>
  <si>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</si>
  <si>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</si>
  <si>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</si>
  <si>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</si>
  <si>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</si>
  <si>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</si>
  <si>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</si>
  <si>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</si>
  <si>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</si>
  <si>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</si>
  <si>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</si>
  <si>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</si>
  <si>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</si>
  <si>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</si>
  <si>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</si>
  <si>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</si>
  <si>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</si>
  <si>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</si>
  <si>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</si>
  <si>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</si>
  <si>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</si>
  <si>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</si>
  <si>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</si>
  <si>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</si>
  <si>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</si>
  <si>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</si>
  <si>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</si>
  <si>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</si>
  <si>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</si>
  <si>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</si>
  <si>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</si>
  <si>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</si>
  <si>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</si>
  <si>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</si>
  <si>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</si>
  <si>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</si>
  <si>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</si>
  <si>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</si>
  <si>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</si>
  <si>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</si>
  <si>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</si>
  <si>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</si>
  <si>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</si>
  <si>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</si>
  <si>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</si>
  <si>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</si>
  <si>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</si>
  <si>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</si>
  <si>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</si>
  <si>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</si>
  <si>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</si>
  <si>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</si>
  <si>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</si>
  <si>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</si>
  <si>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</si>
  <si>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</si>
  <si>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</si>
  <si>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</si>
  <si>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</si>
  <si>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</si>
  <si>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</si>
  <si>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</si>
  <si>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</si>
  <si>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</si>
  <si>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</si>
  <si>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</si>
  <si>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</si>
  <si>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</si>
  <si>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</si>
  <si>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</si>
  <si>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</si>
  <si>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</si>
  <si>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</si>
  <si>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</si>
  <si>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</si>
  <si>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</si>
  <si>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</si>
  <si>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</si>
  <si>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</si>
  <si>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</si>
  <si>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</si>
  <si>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</si>
  <si>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</si>
  <si>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</si>
  <si>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</si>
  <si>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</si>
  <si>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</si>
  <si>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</si>
  <si>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</si>
  <si>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</si>
  <si>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</si>
  <si>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</si>
  <si>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</si>
  <si>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</si>
  <si>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</si>
  <si>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</si>
  <si>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</si>
  <si>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</si>
  <si>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</si>
  <si>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</si>
  <si>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</si>
  <si>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</si>
  <si>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</si>
  <si>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</si>
  <si>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</si>
  <si>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</si>
  <si>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</si>
  <si>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</si>
  <si>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</si>
  <si>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</si>
  <si>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</si>
  <si>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</si>
  <si>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</si>
  <si>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</si>
  <si>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</si>
  <si>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</si>
  <si>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</si>
  <si>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</si>
  <si>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</si>
  <si>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</si>
  <si>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</si>
  <si>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</si>
  <si>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</si>
  <si>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</si>
  <si>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</si>
  <si>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</si>
  <si>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</si>
  <si>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</si>
  <si>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</si>
  <si>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</si>
  <si>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</si>
  <si>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</si>
  <si>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</si>
  <si>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</si>
  <si>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</si>
  <si>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</si>
  <si>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</si>
  <si>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</si>
  <si>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</si>
  <si>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</si>
  <si>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</si>
  <si>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</si>
  <si>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</si>
  <si>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</si>
  <si>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</si>
  <si>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</si>
  <si>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</si>
  <si>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</si>
  <si>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</si>
  <si>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</si>
  <si>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</si>
  <si>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</si>
  <si>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</si>
  <si>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</si>
  <si>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</si>
  <si>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</si>
  <si>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</si>
  <si>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</si>
  <si>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</si>
  <si>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</si>
  <si>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</si>
  <si>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</si>
  <si>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</si>
  <si>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</si>
  <si>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</si>
  <si>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</si>
  <si>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</si>
  <si>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</si>
  <si>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</si>
  <si>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</si>
  <si>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</si>
  <si>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</si>
  <si>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</si>
  <si>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</si>
  <si>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</si>
  <si>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</si>
  <si>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</si>
  <si>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</si>
  <si>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</si>
  <si>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</si>
  <si>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</si>
  <si>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</si>
  <si>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</si>
  <si>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</si>
  <si>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</si>
  <si>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</si>
  <si>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</si>
  <si>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</si>
  <si>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</si>
  <si>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</si>
  <si>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</si>
  <si>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</si>
  <si>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</si>
  <si>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</si>
  <si>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</si>
  <si>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</si>
  <si>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</si>
  <si>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</si>
  <si>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</si>
  <si>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</si>
  <si>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</si>
  <si>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</si>
  <si>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</si>
  <si>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</si>
  <si>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</si>
  <si>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</si>
  <si>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</si>
  <si>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</si>
  <si>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</si>
  <si>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</si>
  <si>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</si>
  <si>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</si>
  <si>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</si>
  <si>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</si>
  <si>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</si>
  <si>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</si>
  <si>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</si>
  <si>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</si>
  <si>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</si>
  <si>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</si>
  <si>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</si>
  <si>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</si>
  <si>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</si>
  <si>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</si>
  <si>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</si>
  <si>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</si>
  <si>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</si>
  <si>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</si>
  <si>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</si>
  <si>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</si>
  <si>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</si>
  <si>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</si>
  <si>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</si>
  <si>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</si>
  <si>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</si>
  <si>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</si>
  <si>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</si>
  <si>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</si>
  <si>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</si>
  <si>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</si>
  <si>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</si>
  <si>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</si>
  <si>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</si>
  <si>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</si>
  <si>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</si>
  <si>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</si>
  <si>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</si>
  <si>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</si>
  <si>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</si>
  <si>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</si>
  <si>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</si>
  <si>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</si>
  <si>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</si>
  <si>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</si>
  <si>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</si>
  <si>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</si>
  <si>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</si>
  <si>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</si>
  <si>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</si>
  <si>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</si>
  <si>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</si>
  <si>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</si>
  <si>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</si>
  <si>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</si>
  <si>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</si>
  <si>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</si>
  <si>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</si>
  <si>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</si>
  <si>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</si>
  <si>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</si>
  <si>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</si>
  <si>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</si>
  <si>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</si>
  <si>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</si>
  <si>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</si>
  <si>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</si>
  <si>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</si>
  <si>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</si>
  <si>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</si>
  <si>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</si>
  <si>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</si>
  <si>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</si>
  <si>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</si>
  <si>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</si>
  <si>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</si>
  <si>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</si>
  <si>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</si>
  <si>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</si>
  <si>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</si>
  <si>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</si>
  <si>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</si>
  <si>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</si>
  <si>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</si>
  <si>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</si>
  <si>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</si>
  <si>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</si>
  <si>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</si>
  <si>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</si>
  <si>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</si>
  <si>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</si>
  <si>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</si>
  <si>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</si>
  <si>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</si>
  <si>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</si>
  <si>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</si>
  <si>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</si>
  <si>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</si>
  <si>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</si>
  <si>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</si>
  <si>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</si>
  <si>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</si>
  <si>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</si>
  <si>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</si>
  <si>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</si>
  <si>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</si>
  <si>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</si>
  <si>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</si>
  <si>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</si>
  <si>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</si>
  <si>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</si>
  <si>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</si>
  <si>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</si>
  <si>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</si>
  <si>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</si>
  <si>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</si>
  <si>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</si>
  <si>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</si>
  <si>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</si>
  <si>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</si>
  <si>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</si>
  <si>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</si>
  <si>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</si>
  <si>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</si>
  <si>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</si>
  <si>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</si>
  <si>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</si>
  <si>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</si>
  <si>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</si>
  <si>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</si>
  <si>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</si>
  <si>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</si>
  <si>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</si>
  <si>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</si>
  <si>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</si>
  <si>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</si>
  <si>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</si>
  <si>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</si>
  <si>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</si>
  <si>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</si>
  <si>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</si>
  <si>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</si>
  <si>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</si>
  <si>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</si>
  <si>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</si>
  <si>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</si>
  <si>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</si>
  <si>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</si>
  <si>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</si>
  <si>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</si>
  <si>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</si>
  <si>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</si>
  <si>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</si>
  <si>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</si>
  <si>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</si>
  <si>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</si>
  <si>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</si>
  <si>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</si>
  <si>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</si>
  <si>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</si>
  <si>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</si>
  <si>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</si>
  <si>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</si>
  <si>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</si>
  <si>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</si>
  <si>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</si>
  <si>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</si>
  <si>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</si>
  <si>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</si>
  <si>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</si>
  <si>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</si>
  <si>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</si>
  <si>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</si>
  <si>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</si>
  <si>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</si>
  <si>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</si>
  <si>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</si>
  <si>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</si>
  <si>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</si>
  <si>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</si>
  <si>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</si>
  <si>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</si>
  <si>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</si>
  <si>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</si>
  <si>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</si>
  <si>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</si>
  <si>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</si>
  <si>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</si>
  <si>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</si>
  <si>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</si>
  <si>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</si>
  <si>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</si>
  <si>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</si>
  <si>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</si>
  <si>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</si>
  <si>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</si>
  <si>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</si>
  <si>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</si>
  <si>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</si>
  <si>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</si>
  <si>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</si>
  <si>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</si>
  <si>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</si>
  <si>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</si>
  <si>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</si>
  <si>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</si>
  <si>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</si>
  <si>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</si>
  <si>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</si>
  <si>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</si>
  <si>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</si>
  <si>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</si>
  <si>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</si>
  <si>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</si>
  <si>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</si>
  <si>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</si>
  <si>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</si>
  <si>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</si>
  <si>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</si>
  <si>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</si>
  <si>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</si>
  <si>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</si>
  <si>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</si>
  <si>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</si>
  <si>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</si>
  <si>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</si>
  <si>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</si>
  <si>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</si>
  <si>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</si>
  <si>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</si>
  <si>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</si>
  <si>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</si>
  <si>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</si>
  <si>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</si>
  <si>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</si>
  <si>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</si>
  <si>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</si>
  <si>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</si>
  <si>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</si>
  <si>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</si>
  <si>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</si>
  <si>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</si>
  <si>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</si>
  <si>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</si>
  <si>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</si>
  <si>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</si>
  <si>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</si>
  <si>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</si>
  <si>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</si>
  <si>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</si>
  <si>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</si>
  <si>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</si>
  <si>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</si>
  <si>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</si>
  <si>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</si>
  <si>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</si>
  <si>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</si>
  <si>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</si>
  <si>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</si>
  <si>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</si>
  <si>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</si>
  <si>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</si>
  <si>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</si>
  <si>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</si>
  <si>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</si>
  <si>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</si>
  <si>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</si>
  <si>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</si>
  <si>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</si>
  <si>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</si>
  <si>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</si>
  <si>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</si>
  <si>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</si>
  <si>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</si>
  <si>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</si>
  <si>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</si>
  <si>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</si>
  <si>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</si>
  <si>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</si>
  <si>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</si>
  <si>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</si>
  <si>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</si>
  <si>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</si>
  <si>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</si>
  <si>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</si>
  <si>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</si>
  <si>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</si>
  <si>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</si>
  <si>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</si>
  <si>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</si>
  <si>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</si>
  <si>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</si>
  <si>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</si>
  <si>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</si>
  <si>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</si>
  <si>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</si>
  <si>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</si>
  <si>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</si>
  <si>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</si>
  <si>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</si>
  <si>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</si>
  <si>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</si>
  <si>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</si>
  <si>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</si>
  <si>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</si>
  <si>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</si>
  <si>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</si>
  <si>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</si>
  <si>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</si>
  <si>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</si>
  <si>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</si>
  <si>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</si>
  <si>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</si>
  <si>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</si>
  <si>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</si>
  <si>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</si>
  <si>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</si>
  <si>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</si>
  <si>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</si>
  <si>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</si>
  <si>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</si>
  <si>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</si>
  <si>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</si>
  <si>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</si>
  <si>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</si>
  <si>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</si>
  <si>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</si>
  <si>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</si>
  <si>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</si>
  <si>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</si>
  <si>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</si>
  <si>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</si>
  <si>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</si>
  <si>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</si>
  <si>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</si>
  <si>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</si>
  <si>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</si>
  <si>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</si>
  <si>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</si>
  <si>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</si>
  <si>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</si>
  <si>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</si>
  <si>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</si>
  <si>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</si>
  <si>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</si>
  <si>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</si>
  <si>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</si>
  <si>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</si>
  <si>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</si>
  <si>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</si>
  <si>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</si>
  <si>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</si>
  <si>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</si>
  <si>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</si>
  <si>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</si>
  <si>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</si>
  <si>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</si>
  <si>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</si>
  <si>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</si>
  <si>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</si>
  <si>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</si>
  <si>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</si>
  <si>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</si>
  <si>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</si>
  <si>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</si>
  <si>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</si>
  <si>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</si>
  <si>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</si>
  <si>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</si>
  <si>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</si>
  <si>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</si>
  <si>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</si>
  <si>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</si>
  <si>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</si>
  <si>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</si>
  <si>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</si>
  <si>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</si>
  <si>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</si>
  <si>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</si>
  <si>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</si>
  <si>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</si>
  <si>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</si>
  <si>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</si>
  <si>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</si>
  <si>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</si>
  <si>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</si>
  <si>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</si>
  <si>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</si>
  <si>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</si>
  <si>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</si>
  <si>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</si>
  <si>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</si>
  <si>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</si>
  <si>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</si>
  <si>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</si>
  <si>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</si>
  <si>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</si>
  <si>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</si>
  <si>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</si>
  <si>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</si>
  <si>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</si>
  <si>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</si>
  <si>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</si>
  <si>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</si>
  <si>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</si>
  <si>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</si>
  <si>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</si>
  <si>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</si>
  <si>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</si>
  <si>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</si>
  <si>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</si>
  <si>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</si>
  <si>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</si>
  <si>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</si>
  <si>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</si>
  <si>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</si>
  <si>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</si>
  <si>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</si>
  <si>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</si>
  <si>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</si>
  <si>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</si>
  <si>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</si>
  <si>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</si>
  <si>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</si>
  <si>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</si>
  <si>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</si>
  <si>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</si>
  <si>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</si>
  <si>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</si>
  <si>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</si>
  <si>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</si>
  <si>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</si>
  <si>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</si>
  <si>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</si>
  <si>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</si>
  <si>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</si>
  <si>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</si>
  <si>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</si>
  <si>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</si>
  <si>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</si>
  <si>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</si>
  <si>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</si>
  <si>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</si>
  <si>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</si>
  <si>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</si>
  <si>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</si>
  <si>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</si>
  <si>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</si>
  <si>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</si>
  <si>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</si>
  <si>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</si>
  <si>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</si>
  <si>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</si>
  <si>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</si>
  <si>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</si>
  <si>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</si>
  <si>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</si>
  <si>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</si>
  <si>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</si>
  <si>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</si>
  <si>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</si>
  <si>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</si>
  <si>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</si>
  <si>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</si>
  <si>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</si>
  <si>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</si>
  <si>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</si>
  <si>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</si>
  <si>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</si>
  <si>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</si>
  <si>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</si>
  <si>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</si>
  <si>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</si>
  <si>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</si>
  <si>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</si>
  <si>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</si>
  <si>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</si>
  <si>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</si>
  <si>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</si>
  <si>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</si>
  <si>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</si>
  <si>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</si>
  <si>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</si>
  <si>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</si>
  <si>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</si>
  <si>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</si>
  <si>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</si>
  <si>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</si>
  <si>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</si>
  <si>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</si>
  <si>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</si>
  <si>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</si>
  <si>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</si>
  <si>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</si>
  <si>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</si>
  <si>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</si>
  <si>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</si>
  <si>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</si>
  <si>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</si>
  <si>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</si>
  <si>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</si>
  <si>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</si>
  <si>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</si>
  <si>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</si>
  <si>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</si>
  <si>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</si>
  <si>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</si>
  <si>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</si>
  <si>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</si>
  <si>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</si>
  <si>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</si>
  <si>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</si>
  <si>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</si>
  <si>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</si>
  <si>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</si>
  <si>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</si>
  <si>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</si>
  <si>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</si>
  <si>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</si>
  <si>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</si>
  <si>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</si>
  <si>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</si>
  <si>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</si>
  <si>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</si>
  <si>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</si>
  <si>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</si>
  <si>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</si>
  <si>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</si>
  <si>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</si>
  <si>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</si>
  <si>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</si>
  <si>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</si>
  <si>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</si>
  <si>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</si>
  <si>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</si>
  <si>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</si>
  <si>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</si>
  <si>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</si>
  <si>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</si>
  <si>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</si>
  <si>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</si>
  <si>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</si>
  <si>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</si>
  <si>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</si>
  <si>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</si>
  <si>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</si>
  <si>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</si>
  <si>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</si>
  <si>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</si>
  <si>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</si>
  <si>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</si>
  <si>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</si>
  <si>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</si>
  <si>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</si>
  <si>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</si>
  <si>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</si>
  <si>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</si>
  <si>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</si>
  <si>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</si>
  <si>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</si>
  <si>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</si>
  <si>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</si>
  <si>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</si>
  <si>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</si>
  <si>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</si>
  <si>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</si>
  <si>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</si>
  <si>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</si>
  <si>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</si>
  <si>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</si>
  <si>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</si>
  <si>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</si>
  <si>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</si>
  <si>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</si>
  <si>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</si>
  <si>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</si>
  <si>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</si>
  <si>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</si>
  <si>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</si>
  <si>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</si>
  <si>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</si>
  <si>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</si>
  <si>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</si>
  <si>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</si>
  <si>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</si>
  <si>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</si>
  <si>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</si>
  <si>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</si>
  <si>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</si>
  <si>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</si>
  <si>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</si>
  <si>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</si>
  <si>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</si>
  <si>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</si>
  <si>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</si>
  <si>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</si>
  <si>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</si>
  <si>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</si>
  <si>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</si>
  <si>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</si>
  <si>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</si>
  <si>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</si>
  <si>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</si>
  <si>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</si>
  <si>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</si>
  <si>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</si>
  <si>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</si>
  <si>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</si>
  <si>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</si>
  <si>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</si>
  <si>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</si>
  <si>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</si>
  <si>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</si>
  <si>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</si>
  <si>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</si>
  <si>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</si>
  <si>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</si>
  <si>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</si>
  <si>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</si>
  <si>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</si>
  <si>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</si>
  <si>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</si>
  <si>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</si>
  <si>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</si>
  <si>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</si>
  <si>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</si>
  <si>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</si>
  <si>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</si>
  <si>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</si>
  <si>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</si>
  <si>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</si>
  <si>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</si>
  <si>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</si>
  <si>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</si>
  <si>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</si>
  <si>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</si>
  <si>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</si>
  <si>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</si>
  <si>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</si>
  <si>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</si>
  <si>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</si>
  <si>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</si>
  <si>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</si>
  <si>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</si>
  <si>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</si>
  <si>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</si>
  <si>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</si>
  <si>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</si>
  <si>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</si>
  <si>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</si>
  <si>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</si>
  <si>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</si>
  <si>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</si>
  <si>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</si>
  <si>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</si>
  <si>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</si>
  <si>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</si>
  <si>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</si>
  <si>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</si>
  <si>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</si>
  <si>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</si>
  <si>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</si>
  <si>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</si>
  <si>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</si>
  <si>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</si>
  <si>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</si>
  <si>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</si>
  <si>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</si>
  <si>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</si>
  <si>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</si>
  <si>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</si>
  <si>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</si>
  <si>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</si>
  <si>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</si>
  <si>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</si>
  <si>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</si>
  <si>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</si>
  <si>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</si>
  <si>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</si>
  <si>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</si>
  <si>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</si>
  <si>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</si>
  <si>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</si>
  <si>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</si>
  <si>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</si>
  <si>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</si>
  <si>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</si>
  <si>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</si>
  <si>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</si>
  <si>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</si>
  <si>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</si>
  <si>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</si>
  <si>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</si>
  <si>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</si>
  <si>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</si>
  <si>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</si>
  <si>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</si>
  <si>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</si>
  <si>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</si>
  <si>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</si>
  <si>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</si>
  <si>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</si>
  <si>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</si>
  <si>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</si>
  <si>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</si>
  <si>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</si>
  <si>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</si>
  <si>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</si>
  <si>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</si>
  <si>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</si>
  <si>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</si>
  <si>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</si>
  <si>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</si>
  <si>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</si>
  <si>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</si>
  <si>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</si>
  <si>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</si>
  <si>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</si>
  <si>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</si>
  <si>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</si>
  <si>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</si>
  <si>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</si>
  <si>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</si>
  <si>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</si>
  <si>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</si>
  <si>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</si>
  <si>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</si>
  <si>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</si>
  <si>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</si>
  <si>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</si>
  <si>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</si>
  <si>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</si>
  <si>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</si>
  <si>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</si>
  <si>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</si>
  <si>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</si>
  <si>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</si>
  <si>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</si>
  <si>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</si>
  <si>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</si>
  <si>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</si>
  <si>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</si>
  <si>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</si>
  <si>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</si>
  <si>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</si>
  <si>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</si>
  <si>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</si>
  <si>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</si>
  <si>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</si>
  <si>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</si>
  <si>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</si>
  <si>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</si>
  <si>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</si>
  <si>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</si>
  <si>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</si>
  <si>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</si>
  <si>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</si>
  <si>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</si>
  <si>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</si>
  <si>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</si>
  <si>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</si>
  <si>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</si>
  <si>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</si>
  <si>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</si>
  <si>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</si>
  <si>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</si>
  <si>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</si>
  <si>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</si>
  <si>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</si>
  <si>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</si>
  <si>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</si>
  <si>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</si>
  <si>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</si>
  <si>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</si>
  <si>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</si>
  <si>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</si>
  <si>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</si>
  <si>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</si>
  <si>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</si>
  <si>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</si>
  <si>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</si>
  <si>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</si>
  <si>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</si>
  <si>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</si>
  <si>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</si>
  <si>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</si>
  <si>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</si>
  <si>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</si>
  <si>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</si>
  <si>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</si>
  <si>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</si>
  <si>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</si>
  <si>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</si>
  <si>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</si>
  <si>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</si>
  <si>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</si>
  <si>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</si>
  <si>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</si>
  <si>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</si>
  <si>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</si>
  <si>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</si>
  <si>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</si>
  <si>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</si>
  <si>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</si>
  <si>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</si>
  <si>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</si>
  <si>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</si>
  <si>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</si>
  <si>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</si>
  <si>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</si>
  <si>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</si>
  <si>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</si>
  <si>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</si>
  <si>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</si>
  <si>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</si>
  <si>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</si>
  <si>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</si>
  <si>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</si>
  <si>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</si>
  <si>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</si>
  <si>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</si>
  <si>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</si>
  <si>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</si>
  <si>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</si>
  <si>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</si>
  <si>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</si>
  <si>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</si>
  <si>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</si>
  <si>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</si>
  <si>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</si>
  <si>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</si>
  <si>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</si>
  <si>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</si>
  <si>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</si>
  <si>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</si>
  <si>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</si>
  <si>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</si>
  <si>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</si>
  <si>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</si>
  <si>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</si>
  <si>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</si>
  <si>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</si>
  <si>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</si>
  <si>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</si>
  <si>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</si>
  <si>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</si>
  <si>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</si>
  <si>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</si>
  <si>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</si>
  <si>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</si>
  <si>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</si>
  <si>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</si>
  <si>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</si>
  <si>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</si>
  <si>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</si>
  <si>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</si>
  <si>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</si>
  <si>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</si>
  <si>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</si>
  <si>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</si>
  <si>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</si>
  <si>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</si>
  <si>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</si>
  <si>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</si>
  <si>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</si>
  <si>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</si>
  <si>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</si>
  <si>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</si>
  <si>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</si>
  <si>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</si>
  <si>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</si>
  <si>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</si>
  <si>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</si>
  <si>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</si>
  <si>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</si>
  <si>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</si>
  <si>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</si>
  <si>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</si>
  <si>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</si>
  <si>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</si>
  <si>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</si>
  <si>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</si>
  <si>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</si>
  <si>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</si>
  <si>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</si>
  <si>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</si>
  <si>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</si>
  <si>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</si>
  <si>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</si>
  <si>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</si>
  <si>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</si>
  <si>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</si>
  <si>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</si>
  <si>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</si>
  <si>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</si>
  <si>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</si>
  <si>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</si>
  <si>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</si>
  <si>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</si>
  <si>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</si>
  <si>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</si>
  <si>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</si>
  <si>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</si>
  <si>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</si>
  <si>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</si>
  <si>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</si>
  <si>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</si>
  <si>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</si>
  <si>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</si>
  <si>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</si>
  <si>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</si>
  <si>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</si>
  <si>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</si>
  <si>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</si>
  <si>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</si>
  <si>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</si>
  <si>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</si>
  <si>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</si>
  <si>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</si>
  <si>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</si>
  <si>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</si>
  <si>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</si>
  <si>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</si>
  <si>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</si>
  <si>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</si>
  <si>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</si>
  <si>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</si>
  <si>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</si>
  <si>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</si>
  <si>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</si>
  <si>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</si>
  <si>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</si>
  <si>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</si>
  <si>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</si>
  <si>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</si>
  <si>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</si>
  <si>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</si>
  <si>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</si>
  <si>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</si>
  <si>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</si>
  <si>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</si>
  <si>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</si>
  <si>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</si>
  <si>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</si>
  <si>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</si>
  <si>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</si>
  <si>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</si>
  <si>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</si>
  <si>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</si>
  <si>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</si>
  <si>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</si>
  <si>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</si>
  <si>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</si>
  <si>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</si>
  <si>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</si>
  <si>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</si>
  <si>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</si>
  <si>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</si>
  <si>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</si>
  <si>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</si>
  <si>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</si>
  <si>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</si>
  <si>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</si>
  <si>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</si>
  <si>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</si>
  <si>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</si>
  <si>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</si>
  <si>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</si>
  <si>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</si>
  <si>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</si>
  <si>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</si>
  <si>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</si>
  <si>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</si>
  <si>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</si>
  <si>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</si>
  <si>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</si>
  <si>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</si>
  <si>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</si>
  <si>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</si>
  <si>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</si>
  <si>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</si>
  <si>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</si>
  <si>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</si>
  <si>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</si>
  <si>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</si>
  <si>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</si>
  <si>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</si>
  <si>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</si>
  <si>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</si>
  <si>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</si>
  <si>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</si>
  <si>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</si>
  <si>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</si>
  <si>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</si>
  <si>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</si>
  <si>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</si>
  <si>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</si>
  <si>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</si>
  <si>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</si>
  <si>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</si>
  <si>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</si>
  <si>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</si>
  <si>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</si>
  <si>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</si>
  <si>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</si>
  <si>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</si>
  <si>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</si>
  <si>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</si>
  <si>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</si>
  <si>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</si>
  <si>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</si>
  <si>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</si>
  <si>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</si>
  <si>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</si>
  <si>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</si>
  <si>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</si>
  <si>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</si>
  <si>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</si>
  <si>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</si>
  <si>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</si>
  <si>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</si>
  <si>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</si>
  <si>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</si>
  <si>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</si>
  <si>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</si>
  <si>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</si>
  <si>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</si>
  <si>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</si>
  <si>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</si>
  <si>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</si>
  <si>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</si>
  <si>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</si>
  <si>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</si>
  <si>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</si>
  <si>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</si>
  <si>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</si>
  <si>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</si>
  <si>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</si>
  <si>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</si>
  <si>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</si>
  <si>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</si>
  <si>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</si>
  <si>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</si>
  <si>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</si>
  <si>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</si>
  <si>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</si>
  <si>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</si>
  <si>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</si>
  <si>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</si>
  <si>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</si>
  <si>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</si>
  <si>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</si>
  <si>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</si>
  <si>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</si>
  <si>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</si>
  <si>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</si>
  <si>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</si>
  <si>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</si>
  <si>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</si>
  <si>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</si>
  <si>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</si>
  <si>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</si>
  <si>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</si>
  <si>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</si>
  <si>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</si>
  <si>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</si>
  <si>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</si>
  <si>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</si>
  <si>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</si>
  <si>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</si>
  <si>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</si>
  <si>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</si>
  <si>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</si>
  <si>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</si>
  <si>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</si>
  <si>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</si>
  <si>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</si>
  <si>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</si>
  <si>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</si>
  <si>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</si>
  <si>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</si>
  <si>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</si>
  <si>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</si>
  <si>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</si>
  <si>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</si>
  <si>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</si>
  <si>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</si>
  <si>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</si>
  <si>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</si>
  <si>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</si>
  <si>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</si>
  <si>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</si>
  <si>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</si>
  <si>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</si>
  <si>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</si>
  <si>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</si>
  <si>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</si>
  <si>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</si>
  <si>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</si>
  <si>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</si>
  <si>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</si>
  <si>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</si>
  <si>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</si>
  <si>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</si>
  <si>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</si>
  <si>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</si>
  <si>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</si>
  <si>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</si>
  <si>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</si>
  <si>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</si>
  <si>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</si>
  <si>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</si>
  <si>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</si>
  <si>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</si>
  <si>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</si>
  <si>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</si>
  <si>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</si>
  <si>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</si>
  <si>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</si>
  <si>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</si>
  <si>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</si>
  <si>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</si>
  <si>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</si>
  <si>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</si>
  <si>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</si>
  <si>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</si>
  <si>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</si>
  <si>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</si>
  <si>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</si>
  <si>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</si>
  <si>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</si>
  <si>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</si>
  <si>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</si>
  <si>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</si>
  <si>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</si>
  <si>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</si>
  <si>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</si>
  <si>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</si>
  <si>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</si>
  <si>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</si>
  <si>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</si>
  <si>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</si>
  <si>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</si>
  <si>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</si>
  <si>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</si>
  <si>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</si>
  <si>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</si>
  <si>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</si>
  <si>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</si>
  <si>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</si>
  <si>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</si>
  <si>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</si>
  <si>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</si>
  <si>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</si>
  <si>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</si>
  <si>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</si>
  <si>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</si>
  <si>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</si>
  <si>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</si>
  <si>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</si>
  <si>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</si>
  <si>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</si>
  <si>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</si>
  <si>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</si>
  <si>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</si>
  <si>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</si>
  <si>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</si>
  <si>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</si>
  <si>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</si>
  <si>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</si>
  <si>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</si>
  <si>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</si>
  <si>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</si>
  <si>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</si>
  <si>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</si>
  <si>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</si>
  <si>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</si>
  <si>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</si>
  <si>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</si>
  <si>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</si>
  <si>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</si>
  <si>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</si>
  <si>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</si>
  <si>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</si>
  <si>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</si>
  <si>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</si>
  <si>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</si>
  <si>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</si>
  <si>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</si>
  <si>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</si>
  <si>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</si>
  <si>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</si>
  <si>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</si>
  <si>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</si>
  <si>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</si>
  <si>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</si>
  <si>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</si>
  <si>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</si>
  <si>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</si>
  <si>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</si>
  <si>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</si>
  <si>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</si>
  <si>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</si>
  <si>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</si>
  <si>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</si>
  <si>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</si>
  <si>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</si>
  <si>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</si>
  <si>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</si>
  <si>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</si>
  <si>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</si>
  <si>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</si>
  <si>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</si>
  <si>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</si>
  <si>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</si>
  <si>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</si>
  <si>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</si>
  <si>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</si>
  <si>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</si>
  <si>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</si>
  <si>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</si>
  <si>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</si>
  <si>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</si>
  <si>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</si>
  <si>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</si>
  <si>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</si>
  <si>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</si>
  <si>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</si>
  <si>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</si>
  <si>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</si>
  <si>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</si>
  <si>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</si>
  <si>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</si>
  <si>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</si>
  <si>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</si>
  <si>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</si>
  <si>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</si>
  <si>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</si>
  <si>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</si>
  <si>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</si>
  <si>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</si>
  <si>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</si>
  <si>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</si>
  <si>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</si>
  <si>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</si>
  <si>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</si>
  <si>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</si>
  <si>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</si>
  <si>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</si>
  <si>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</si>
  <si>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</si>
  <si>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</si>
  <si>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</si>
  <si>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</si>
  <si>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</si>
  <si>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</si>
  <si>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</si>
  <si>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</si>
  <si>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</si>
  <si>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</si>
  <si>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</si>
  <si>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</si>
  <si>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</si>
  <si>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</si>
  <si>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</si>
  <si>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</si>
  <si>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</si>
  <si>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</si>
  <si>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</si>
  <si>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</si>
  <si>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</si>
  <si>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</si>
  <si>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</si>
  <si>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</si>
  <si>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</si>
  <si>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</si>
  <si>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</si>
  <si>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</si>
  <si>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</si>
  <si>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</si>
  <si>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</si>
  <si>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</si>
  <si>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</si>
  <si>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</si>
  <si>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</si>
  <si>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</si>
  <si>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</si>
  <si>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</si>
  <si>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</si>
  <si>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</si>
  <si>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</si>
  <si>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</si>
  <si>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</si>
  <si>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</si>
  <si>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</si>
  <si>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</si>
  <si>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</si>
  <si>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</si>
  <si>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</si>
  <si>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</si>
  <si>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</si>
  <si>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</si>
  <si>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</si>
  <si>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</si>
  <si>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</si>
  <si>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</si>
  <si>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</si>
  <si>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</si>
  <si>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</si>
  <si>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</si>
  <si>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</si>
  <si>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</si>
  <si>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</si>
  <si>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</si>
  <si>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</si>
  <si>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</si>
  <si>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</si>
  <si>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</si>
  <si>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</si>
  <si>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</si>
  <si>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</si>
  <si>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</si>
  <si>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</si>
  <si>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</si>
  <si>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</si>
  <si>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</si>
  <si>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</si>
  <si>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</si>
  <si>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</si>
  <si>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</si>
  <si>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</si>
  <si>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</si>
  <si>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</si>
  <si>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</si>
  <si>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</si>
  <si>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</si>
  <si>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</si>
  <si>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</si>
  <si>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</si>
  <si>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</si>
  <si>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</si>
  <si>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</si>
  <si>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</si>
  <si>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</si>
  <si>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</si>
  <si>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</si>
  <si>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</si>
  <si>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</si>
  <si>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</si>
  <si>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</si>
  <si>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</si>
  <si>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</si>
  <si>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</si>
  <si>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</si>
  <si>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</si>
  <si>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</si>
  <si>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</si>
  <si>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</si>
  <si>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</si>
  <si>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</si>
  <si>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</si>
  <si>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</si>
  <si>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</si>
  <si>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</si>
  <si>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</si>
  <si>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</si>
  <si>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</si>
  <si>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</si>
  <si>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</si>
  <si>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</si>
  <si>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</si>
  <si>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</si>
  <si>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</si>
  <si>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</si>
  <si>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</si>
  <si>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</si>
  <si>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</si>
  <si>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</si>
  <si>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</si>
  <si>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</si>
  <si>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</si>
  <si>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</si>
  <si>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</si>
  <si>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</si>
  <si>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</si>
  <si>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</si>
  <si>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</si>
  <si>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</si>
  <si>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</si>
  <si>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</si>
  <si>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</si>
  <si>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</si>
  <si>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</si>
  <si>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</si>
  <si>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</si>
  <si>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</si>
  <si>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</si>
  <si>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</si>
  <si>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</si>
  <si>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</si>
  <si>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</si>
  <si>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</si>
  <si>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</si>
  <si>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</si>
  <si>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</si>
  <si>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</si>
  <si>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</si>
  <si>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</si>
  <si>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</si>
  <si>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</si>
  <si>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</si>
  <si>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</si>
  <si>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</si>
  <si>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</si>
  <si>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</si>
  <si>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</si>
  <si>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</si>
  <si>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</si>
  <si>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</si>
  <si>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</si>
  <si>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</si>
  <si>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</si>
  <si>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</si>
  <si>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</si>
  <si>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</si>
  <si>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</si>
  <si>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</si>
  <si>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</si>
  <si>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</si>
  <si>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</si>
  <si>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</si>
  <si>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</si>
  <si>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</si>
  <si>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</si>
  <si>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</si>
  <si>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</si>
  <si>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</si>
  <si>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</si>
  <si>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</si>
  <si>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</si>
  <si>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</si>
  <si>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</si>
  <si>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</si>
  <si>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</si>
  <si>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</si>
  <si>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</si>
  <si>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</si>
  <si>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</si>
  <si>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</si>
  <si>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</si>
  <si>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</si>
  <si>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</si>
  <si>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</si>
  <si>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</si>
  <si>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</si>
  <si>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</si>
  <si>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</si>
  <si>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</si>
  <si>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</si>
  <si>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</si>
  <si>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</si>
  <si>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</si>
  <si>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</si>
  <si>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</si>
  <si>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</si>
  <si>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</si>
  <si>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</si>
  <si>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</si>
  <si>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</si>
  <si>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</si>
  <si>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</si>
  <si>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</si>
  <si>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</si>
  <si>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</si>
  <si>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</si>
  <si>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</si>
  <si>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</si>
  <si>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</si>
  <si>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</si>
  <si>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</si>
  <si>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</si>
  <si>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</si>
  <si>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</si>
  <si>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</si>
  <si>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</si>
  <si>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</si>
  <si>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</si>
  <si>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</si>
  <si>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</si>
  <si>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</si>
  <si>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</si>
  <si>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</si>
  <si>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</si>
  <si>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</si>
  <si>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</si>
  <si>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</si>
  <si>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</si>
  <si>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</si>
  <si>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</si>
  <si>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</si>
  <si>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</si>
  <si>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</si>
  <si>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</si>
  <si>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</si>
  <si>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</si>
  <si>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</si>
  <si>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</si>
  <si>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</si>
  <si>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</si>
  <si>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</si>
  <si>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</si>
  <si>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</si>
  <si>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</si>
  <si>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</si>
  <si>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</si>
  <si>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</si>
  <si>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</si>
  <si>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</si>
  <si>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</si>
  <si>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</si>
  <si>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</si>
  <si>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</si>
  <si>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</si>
  <si>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</si>
  <si>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</si>
  <si>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</si>
  <si>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</si>
  <si>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</si>
  <si>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</si>
  <si>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</si>
  <si>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</si>
  <si>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</si>
  <si>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</si>
  <si>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</si>
  <si>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</si>
  <si>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</si>
  <si>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</si>
  <si>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</si>
  <si>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</si>
  <si>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</si>
  <si>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</si>
  <si>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</si>
  <si>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</si>
  <si>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</si>
  <si>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</si>
  <si>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</si>
  <si>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</si>
  <si>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</si>
  <si>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</si>
  <si>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</si>
  <si>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</si>
  <si>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</si>
  <si>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</si>
  <si>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</si>
  <si>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</si>
  <si>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</si>
  <si>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</si>
  <si>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</si>
  <si>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</si>
  <si>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</si>
  <si>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</si>
  <si>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</si>
  <si>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</si>
  <si>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</si>
  <si>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</si>
  <si>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</si>
  <si>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</si>
  <si>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</si>
  <si>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</si>
  <si>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</si>
  <si>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</si>
  <si>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</si>
  <si>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</si>
  <si>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</si>
  <si>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</si>
  <si>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</si>
  <si>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</si>
  <si>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</si>
  <si>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</si>
  <si>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</si>
  <si>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</si>
  <si>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</si>
  <si>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</si>
  <si>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</si>
  <si>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</si>
  <si>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</si>
  <si>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</si>
  <si>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</si>
  <si>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</si>
  <si>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</si>
  <si>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</si>
  <si>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</si>
  <si>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</si>
  <si>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</si>
  <si>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</si>
  <si>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</si>
  <si>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</si>
  <si>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</si>
  <si>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</si>
  <si>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</si>
  <si>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</si>
  <si>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</si>
  <si>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</si>
  <si>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</si>
  <si>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</si>
  <si>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</si>
  <si>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</si>
  <si>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</si>
  <si>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</si>
  <si>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</si>
  <si>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</si>
  <si>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</si>
  <si>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</si>
  <si>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</si>
  <si>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</si>
  <si>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</si>
  <si>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</si>
  <si>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</si>
  <si>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</si>
  <si>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</si>
  <si>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</si>
  <si>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</si>
  <si>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</si>
  <si>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</si>
  <si>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</si>
  <si>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</si>
  <si>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</si>
  <si>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</si>
  <si>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</si>
  <si>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</si>
  <si>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</si>
  <si>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</si>
  <si>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</si>
  <si>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</si>
  <si>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</si>
  <si>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</si>
  <si>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</si>
  <si>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</si>
  <si>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</si>
  <si>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</si>
  <si>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</si>
  <si>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</si>
  <si>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</si>
  <si>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</si>
  <si>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</si>
  <si>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</si>
  <si>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</si>
  <si>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</si>
  <si>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</si>
  <si>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</si>
  <si>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</si>
  <si>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</si>
  <si>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</si>
  <si>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</si>
  <si>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</si>
  <si>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</si>
  <si>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</si>
  <si>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</si>
  <si>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</si>
  <si>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</si>
  <si>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</si>
  <si>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</si>
  <si>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</si>
  <si>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</si>
  <si>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</si>
  <si>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</si>
  <si>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</si>
  <si>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</si>
  <si>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</si>
  <si>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</si>
  <si>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</si>
  <si>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</si>
  <si>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</si>
  <si>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</si>
  <si>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</si>
  <si>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</si>
  <si>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</si>
  <si>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</si>
  <si>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</si>
  <si>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</si>
  <si>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</si>
  <si>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</si>
  <si>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</si>
  <si>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</si>
  <si>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</si>
  <si>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</si>
  <si>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</si>
  <si>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</si>
  <si>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</si>
  <si>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</si>
  <si>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</si>
  <si>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</si>
  <si>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</si>
  <si>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</si>
  <si>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</si>
  <si>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</si>
  <si>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</si>
  <si>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</si>
  <si>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</si>
  <si>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</si>
  <si>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</si>
  <si>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</si>
  <si>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</si>
  <si>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</si>
  <si>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</si>
  <si>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</si>
  <si>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</si>
  <si>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</si>
  <si>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</si>
  <si>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</si>
  <si>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</si>
  <si>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</si>
  <si>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</si>
  <si>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</si>
  <si>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</si>
  <si>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</si>
  <si>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</si>
  <si>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</si>
  <si>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</si>
  <si>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</si>
  <si>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</si>
  <si>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</si>
  <si>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</si>
  <si>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</si>
  <si>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</si>
  <si>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</si>
  <si>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</si>
  <si>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</si>
  <si>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</si>
  <si>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</si>
  <si>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</si>
  <si>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</si>
  <si>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</si>
  <si>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</si>
  <si>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</si>
  <si>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</si>
  <si>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</si>
  <si>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</si>
  <si>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</si>
  <si>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</si>
  <si>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</si>
  <si>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</si>
  <si>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</si>
  <si>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</si>
  <si>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</si>
  <si>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</si>
  <si>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</si>
  <si>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</si>
  <si>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</si>
  <si>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</si>
  <si>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</si>
  <si>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</si>
  <si>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</si>
  <si>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</si>
  <si>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</si>
  <si>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</si>
  <si>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</si>
  <si>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</si>
  <si>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</si>
  <si>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</si>
  <si>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</si>
  <si>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</si>
  <si>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</si>
  <si>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</si>
  <si>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</si>
  <si>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</si>
  <si>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</si>
  <si>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</si>
  <si>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</si>
  <si>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</si>
  <si>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</si>
  <si>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</si>
  <si>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</si>
  <si>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</si>
  <si>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</si>
  <si>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</si>
  <si>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</si>
  <si>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</si>
  <si>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</si>
  <si>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</si>
  <si>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</si>
  <si>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</si>
  <si>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</si>
  <si>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</si>
  <si>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</si>
  <si>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</si>
  <si>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</si>
  <si>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</si>
  <si>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</si>
  <si>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</si>
  <si>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</si>
  <si>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</si>
  <si>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</si>
  <si>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</si>
  <si>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</si>
  <si>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</si>
  <si>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</si>
  <si>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</si>
  <si>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</si>
  <si>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</si>
  <si>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</si>
  <si>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</si>
  <si>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</si>
  <si>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</si>
  <si>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</si>
  <si>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</si>
  <si>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</si>
  <si>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</si>
  <si>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</si>
  <si>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</si>
  <si>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</si>
  <si>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</si>
  <si>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</si>
  <si>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</si>
  <si>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</si>
  <si>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</si>
  <si>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</si>
  <si>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</si>
  <si>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</si>
  <si>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</si>
  <si>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</si>
  <si>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</si>
  <si>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</si>
  <si>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</si>
  <si>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</si>
  <si>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</si>
  <si>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</si>
  <si>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</si>
  <si>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</si>
  <si>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</si>
  <si>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</si>
  <si>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</si>
  <si>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</si>
  <si>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</si>
  <si>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</si>
  <si>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</si>
  <si>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</si>
  <si>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</si>
  <si>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</si>
  <si>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</si>
  <si>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</si>
  <si>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</si>
  <si>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</si>
  <si>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</si>
  <si>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</si>
  <si>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</si>
  <si>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</si>
  <si>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</si>
  <si>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</si>
  <si>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</si>
  <si>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</si>
  <si>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</si>
  <si>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</si>
  <si>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</si>
  <si>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</si>
  <si>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</si>
  <si>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</si>
  <si>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</si>
  <si>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</si>
  <si>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</si>
  <si>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</si>
  <si>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</si>
  <si>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</si>
  <si>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</si>
  <si>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</si>
  <si>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</si>
  <si>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</si>
  <si>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</si>
  <si>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</si>
  <si>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</si>
  <si>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</si>
  <si>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</si>
  <si>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</si>
  <si>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</si>
  <si>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</si>
  <si>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</si>
  <si>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</si>
  <si>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</si>
  <si>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</si>
  <si>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</si>
  <si>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</si>
  <si>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</si>
  <si>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</si>
  <si>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</si>
  <si>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</si>
  <si>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</si>
  <si>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</si>
  <si>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</si>
  <si>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</si>
  <si>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</si>
  <si>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</si>
  <si>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</si>
  <si>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</si>
  <si>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</si>
  <si>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</si>
  <si>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</si>
  <si>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</si>
  <si>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</si>
  <si>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</si>
  <si>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</si>
  <si>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</si>
  <si>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</si>
  <si>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</si>
  <si>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</si>
  <si>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</si>
  <si>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</si>
  <si>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</si>
  <si>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</si>
  <si>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</si>
  <si>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</si>
  <si>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</si>
  <si>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</si>
  <si>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</si>
  <si>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</si>
  <si>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</si>
  <si>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</si>
  <si>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</si>
  <si>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</si>
  <si>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</si>
  <si>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</si>
  <si>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</si>
  <si>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</si>
  <si>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</si>
  <si>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</si>
  <si>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</si>
  <si>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</si>
  <si>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</si>
  <si>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</si>
  <si>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</si>
  <si>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</si>
  <si>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</si>
  <si>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</si>
  <si>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</si>
  <si>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</si>
  <si>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</si>
  <si>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</si>
  <si>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</si>
  <si>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</si>
  <si>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</si>
  <si>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</si>
  <si>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</si>
  <si>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</si>
  <si>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</si>
  <si>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</si>
  <si>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</si>
  <si>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</si>
  <si>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</si>
  <si>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</si>
  <si>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</si>
  <si>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</si>
  <si>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</si>
  <si>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</si>
  <si>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</si>
  <si>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</si>
  <si>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</si>
  <si>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</si>
  <si>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</si>
  <si>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</si>
  <si>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</si>
  <si>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</si>
  <si>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</si>
  <si>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</si>
  <si>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</si>
  <si>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</si>
  <si>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</si>
  <si>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</si>
  <si>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</si>
  <si>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</si>
  <si>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</si>
  <si>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</si>
  <si>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</si>
  <si>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</si>
  <si>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</si>
  <si>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</si>
  <si>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</si>
  <si>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</si>
  <si>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</si>
  <si>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</si>
  <si>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</si>
  <si>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</si>
  <si>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</si>
  <si>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</si>
  <si>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</si>
  <si>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</si>
  <si>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</si>
  <si>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</si>
  <si>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</si>
  <si>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</si>
  <si>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</si>
  <si>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</si>
  <si>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</si>
  <si>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</si>
  <si>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</si>
  <si>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</si>
  <si>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</si>
  <si>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</si>
  <si>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</si>
  <si>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</si>
  <si>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</si>
  <si>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</si>
  <si>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</si>
  <si>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</si>
  <si>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</si>
  <si>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</si>
  <si>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</si>
  <si>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</si>
  <si>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</si>
  <si>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</si>
  <si>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</si>
  <si>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</si>
  <si>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</si>
  <si>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</si>
  <si>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</si>
  <si>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</si>
  <si>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</si>
  <si>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</si>
  <si>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</si>
  <si>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</si>
  <si>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</si>
  <si>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</si>
  <si>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</si>
  <si>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</si>
  <si>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</si>
  <si>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</si>
  <si>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</si>
  <si>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</si>
  <si>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</si>
  <si>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</si>
  <si>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</si>
  <si>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</si>
  <si>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</si>
  <si>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</si>
  <si>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</si>
  <si>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</si>
  <si>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</si>
  <si>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</si>
  <si>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</si>
  <si>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</si>
  <si>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</si>
  <si>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</si>
  <si>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</si>
  <si>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</si>
  <si>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</si>
  <si>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</si>
  <si>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</si>
  <si>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</si>
  <si>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</si>
  <si>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</si>
  <si>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</si>
  <si>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</si>
  <si>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</si>
  <si>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</si>
  <si>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</si>
  <si>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</si>
  <si>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</si>
  <si>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</si>
  <si>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</si>
  <si>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</si>
  <si>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</si>
  <si>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</si>
  <si>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</si>
  <si>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</si>
  <si>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</si>
  <si>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</si>
  <si>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</si>
  <si>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</si>
  <si>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</si>
  <si>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</si>
  <si>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</si>
  <si>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</si>
  <si>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</si>
  <si>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</si>
  <si>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</si>
  <si>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</si>
  <si>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</si>
  <si>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</si>
  <si>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</si>
  <si>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</si>
  <si>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</si>
  <si>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</si>
  <si>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</si>
  <si>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</si>
  <si>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</si>
  <si>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</si>
  <si>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</si>
  <si>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</si>
  <si>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</si>
  <si>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</si>
  <si>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</si>
  <si>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</si>
  <si>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</si>
  <si>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</si>
  <si>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</si>
  <si>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</si>
  <si>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</si>
  <si>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</si>
  <si>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</si>
  <si>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</si>
  <si>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</si>
  <si>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</si>
  <si>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</si>
  <si>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</si>
  <si>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</si>
  <si>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</si>
  <si>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</si>
  <si>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</si>
  <si>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</si>
  <si>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</si>
  <si>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</si>
  <si>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</si>
  <si>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</si>
  <si>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</si>
  <si>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</si>
  <si>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</si>
  <si>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</si>
  <si>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</si>
  <si>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</si>
  <si>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</si>
  <si>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</si>
  <si>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</si>
  <si>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</si>
  <si>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</si>
  <si>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</si>
  <si>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</si>
  <si>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</si>
  <si>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</si>
  <si>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</si>
  <si>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</si>
  <si>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</si>
  <si>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</si>
  <si>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</si>
  <si>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</si>
  <si>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</si>
  <si>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</si>
  <si>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</si>
  <si>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</si>
  <si>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</si>
  <si>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</si>
  <si>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</si>
  <si>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</si>
  <si>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</si>
  <si>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</si>
  <si>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</si>
  <si>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</si>
  <si>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</si>
  <si>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</si>
  <si>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</si>
  <si>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</si>
  <si>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</si>
  <si>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</si>
  <si>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</si>
  <si>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</si>
  <si>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</si>
  <si>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</si>
  <si>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</si>
  <si>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</si>
  <si>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</si>
  <si>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</si>
  <si>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</si>
  <si>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</si>
  <si>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</si>
  <si>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</si>
  <si>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</si>
  <si>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</si>
  <si>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</si>
  <si>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</si>
  <si>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</si>
  <si>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</si>
  <si>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</si>
  <si>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</si>
  <si>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</si>
  <si>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</si>
  <si>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</si>
  <si>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</si>
  <si>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</si>
  <si>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</si>
  <si>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</si>
  <si>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</si>
  <si>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</si>
  <si>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</si>
  <si>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</si>
  <si>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</si>
  <si>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</si>
  <si>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</si>
  <si>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</si>
  <si>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</si>
  <si>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</si>
  <si>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</si>
  <si>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</si>
  <si>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</si>
  <si>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</si>
  <si>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</si>
  <si>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</si>
  <si>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</si>
  <si>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</si>
  <si>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</si>
  <si>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</si>
  <si>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</si>
  <si>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</si>
  <si>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</si>
  <si>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</si>
  <si>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</si>
  <si>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</si>
  <si>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</si>
  <si>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</si>
  <si>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</si>
  <si>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</si>
  <si>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</si>
  <si>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</si>
  <si>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</si>
  <si>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</si>
  <si>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</si>
  <si>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</si>
  <si>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</si>
  <si>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</si>
  <si>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</si>
  <si>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</si>
  <si>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</si>
  <si>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</si>
  <si>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</si>
  <si>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</si>
  <si>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</si>
  <si>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</si>
  <si>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</si>
  <si>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</si>
  <si>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</si>
  <si>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</si>
  <si>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</si>
  <si>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</si>
  <si>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</si>
  <si>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</si>
  <si>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</si>
  <si>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</si>
  <si>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</si>
  <si>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</si>
  <si>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</si>
  <si>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</si>
  <si>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</si>
  <si>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</si>
  <si>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</si>
  <si>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</si>
  <si>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</si>
  <si>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</si>
  <si>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</si>
  <si>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</si>
  <si>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</si>
  <si>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</si>
  <si>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</si>
  <si>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</si>
  <si>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</si>
  <si>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</si>
  <si>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</si>
  <si>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</si>
  <si>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</si>
  <si>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</si>
  <si>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</si>
  <si>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</si>
  <si>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</si>
  <si>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</si>
  <si>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</si>
  <si>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</si>
  <si>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</si>
  <si>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</si>
  <si>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</si>
  <si>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</si>
  <si>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</si>
  <si>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</si>
  <si>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</si>
  <si>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</si>
  <si>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</si>
  <si>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</si>
  <si>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</si>
  <si>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</si>
  <si>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</si>
  <si>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</si>
  <si>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</si>
  <si>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</si>
  <si>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</si>
  <si>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</si>
  <si>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</si>
  <si>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</si>
  <si>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</si>
  <si>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</si>
  <si>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</si>
  <si>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</si>
  <si>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</si>
  <si>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</si>
  <si>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</si>
  <si>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</si>
  <si>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</si>
  <si>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</si>
  <si>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</si>
  <si>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</si>
  <si>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</si>
  <si>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</si>
  <si>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</si>
  <si>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</si>
  <si>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</si>
  <si>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</si>
  <si>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</si>
  <si>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</si>
  <si>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</si>
  <si>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</si>
  <si>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</si>
  <si>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</si>
  <si>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</si>
  <si>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</si>
  <si>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</si>
  <si>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</si>
  <si>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</si>
  <si>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</si>
  <si>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</si>
  <si>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</si>
  <si>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</si>
  <si>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</si>
  <si>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</si>
  <si>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</si>
  <si>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</si>
  <si>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</si>
  <si>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</si>
  <si>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</si>
  <si>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</si>
  <si>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</si>
  <si>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</si>
  <si>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</si>
  <si>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</si>
  <si>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</si>
  <si>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</si>
  <si>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</si>
  <si>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</si>
  <si>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</si>
  <si>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</si>
  <si>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</si>
  <si>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</si>
  <si>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</si>
  <si>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</si>
  <si>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</si>
  <si>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</si>
  <si>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</si>
  <si>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</si>
  <si>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</si>
  <si>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</si>
  <si>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</si>
  <si>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</si>
  <si>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</si>
  <si>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</si>
  <si>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</si>
  <si>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</si>
  <si>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</si>
  <si>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</si>
  <si>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</si>
  <si>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</si>
  <si>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</si>
  <si>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</si>
  <si>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</si>
  <si>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</si>
  <si>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</si>
  <si>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</si>
  <si>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</si>
  <si>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</si>
  <si>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</si>
  <si>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</si>
  <si>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</si>
  <si>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</si>
  <si>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</si>
  <si>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</si>
  <si>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</si>
  <si>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</si>
  <si>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</si>
  <si>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</si>
  <si>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</si>
  <si>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</si>
  <si>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</si>
  <si>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</si>
  <si>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</si>
  <si>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</si>
  <si>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</si>
  <si>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</si>
  <si>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</si>
  <si>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</si>
  <si>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</si>
  <si>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</si>
  <si>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</si>
  <si>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</si>
  <si>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</si>
  <si>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</si>
  <si>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</si>
  <si>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</si>
  <si>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</si>
  <si>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</si>
  <si>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</si>
  <si>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</si>
  <si>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</si>
  <si>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</si>
  <si>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</si>
  <si>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</si>
  <si>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</si>
  <si>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</si>
  <si>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</si>
  <si>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</si>
  <si>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</si>
  <si>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</si>
  <si>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</si>
  <si>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</si>
  <si>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</si>
  <si>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</si>
  <si>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</si>
  <si>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</si>
  <si>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</si>
  <si>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</si>
  <si>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</si>
  <si>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</si>
  <si>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</si>
  <si>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</si>
  <si>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</si>
  <si>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</si>
  <si>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</si>
  <si>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</si>
  <si>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</si>
  <si>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</si>
  <si>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</si>
  <si>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</si>
  <si>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</si>
  <si>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</si>
  <si>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</si>
  <si>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</si>
  <si>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</si>
  <si>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</si>
  <si>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</si>
  <si>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</si>
  <si>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</si>
  <si>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</si>
  <si>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</si>
  <si>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</si>
  <si>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</si>
  <si>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</si>
  <si>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</si>
  <si>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</si>
  <si>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</si>
  <si>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</si>
  <si>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</si>
  <si>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</si>
  <si>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</si>
  <si>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</si>
  <si>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</si>
  <si>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</si>
  <si>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</si>
  <si>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</si>
  <si>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</si>
  <si>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</si>
  <si>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</si>
  <si>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</si>
  <si>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</si>
  <si>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</si>
  <si>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</si>
  <si>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</si>
  <si>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</si>
  <si>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</si>
  <si>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</si>
  <si>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</si>
  <si>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</si>
  <si>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</si>
  <si>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</si>
  <si>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</si>
  <si>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</si>
  <si>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</si>
  <si>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</si>
  <si>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</si>
  <si>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</si>
  <si>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</si>
  <si>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</si>
  <si>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</si>
  <si>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</si>
  <si>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</si>
  <si>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</si>
  <si>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</si>
  <si>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</si>
  <si>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</si>
  <si>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</si>
  <si>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</si>
  <si>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</si>
  <si>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</si>
  <si>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</si>
  <si>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</si>
  <si>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</si>
  <si>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</si>
  <si>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</si>
  <si>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</si>
  <si>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</si>
  <si>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</si>
  <si>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</si>
  <si>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</si>
  <si>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</si>
  <si>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</si>
  <si>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</si>
  <si>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</si>
  <si>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</si>
  <si>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</si>
  <si>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</si>
  <si>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</si>
  <si>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</si>
  <si>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</si>
  <si>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</si>
  <si>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</si>
  <si>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</si>
  <si>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</si>
  <si>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</si>
  <si>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</si>
  <si>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</si>
  <si>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</si>
  <si>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</si>
  <si>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</si>
  <si>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</si>
  <si>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</si>
  <si>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</si>
  <si>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</si>
  <si>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</si>
  <si>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</si>
  <si>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</si>
  <si>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</si>
  <si>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</si>
  <si>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</si>
  <si>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</si>
  <si>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</si>
  <si>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</si>
  <si>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</si>
  <si>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</si>
  <si>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</si>
  <si>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</si>
  <si>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</si>
  <si>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</si>
  <si>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</si>
  <si>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</si>
  <si>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</si>
  <si>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</si>
  <si>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</si>
  <si>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</si>
  <si>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</si>
  <si>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</si>
  <si>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</si>
  <si>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</si>
  <si>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</si>
  <si>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</si>
  <si>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</si>
  <si>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</si>
  <si>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</si>
  <si>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</si>
  <si>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</si>
  <si>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</si>
  <si>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</si>
  <si>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</si>
  <si>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</si>
  <si>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</si>
  <si>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</si>
  <si>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</si>
  <si>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</si>
  <si>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</si>
  <si>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</si>
  <si>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</si>
  <si>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</si>
  <si>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</si>
  <si>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</si>
  <si>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</si>
  <si>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</si>
  <si>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</si>
  <si>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</si>
  <si>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</si>
  <si>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</si>
  <si>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</si>
  <si>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</si>
  <si>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</si>
  <si>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</si>
  <si>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</si>
  <si>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</si>
  <si>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</si>
  <si>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</si>
  <si>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</si>
  <si>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</si>
  <si>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</si>
  <si>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</si>
  <si>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</si>
  <si>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</si>
  <si>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</si>
  <si>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</si>
  <si>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</si>
  <si>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</si>
  <si>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</si>
  <si>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</si>
  <si>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</si>
  <si>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</si>
  <si>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</si>
  <si>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</si>
  <si>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</si>
  <si>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</si>
  <si>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</si>
  <si>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</si>
  <si>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</si>
  <si>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</si>
  <si>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</si>
  <si>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</si>
  <si>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</si>
  <si>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</si>
  <si>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</si>
  <si>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</si>
  <si>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</si>
  <si>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</si>
  <si>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</si>
  <si>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</si>
  <si>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</si>
  <si>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</si>
  <si>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</si>
  <si>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</si>
  <si>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</si>
  <si>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</si>
  <si>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</si>
  <si>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</si>
  <si>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</si>
  <si>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</si>
  <si>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</si>
  <si>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</si>
  <si>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</si>
  <si>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</si>
  <si>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</si>
  <si>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</si>
  <si>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</si>
  <si>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</si>
  <si>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</si>
  <si>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</si>
  <si>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</si>
  <si>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</si>
  <si>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</si>
  <si>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</si>
  <si>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</si>
  <si>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</si>
  <si>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</si>
  <si>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</si>
  <si>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</si>
  <si>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</si>
  <si>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</si>
  <si>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</si>
  <si>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</si>
  <si>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</si>
  <si>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</si>
  <si>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</si>
  <si>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</si>
  <si>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</si>
  <si>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</si>
  <si>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</si>
  <si>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</si>
  <si>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</si>
  <si>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</si>
  <si>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</si>
  <si>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</si>
  <si>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</si>
  <si>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</si>
  <si>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</si>
  <si>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</si>
  <si>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</si>
  <si>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</si>
  <si>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</si>
  <si>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</si>
  <si>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</si>
  <si>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</si>
  <si>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</si>
  <si>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</si>
  <si>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</si>
  <si>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</si>
  <si>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</si>
  <si>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</si>
  <si>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</si>
  <si>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</si>
  <si>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</si>
  <si>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</si>
  <si>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</si>
  <si>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</si>
  <si>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</si>
  <si>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</si>
  <si>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</si>
  <si>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</si>
  <si>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</si>
  <si>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</si>
  <si>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</si>
  <si>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</si>
  <si>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</si>
  <si>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</si>
  <si>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</si>
  <si>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</si>
  <si>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</si>
  <si>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</si>
  <si>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</si>
  <si>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</si>
  <si>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</si>
  <si>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</si>
  <si>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</si>
  <si>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</si>
  <si>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</si>
  <si>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</si>
  <si>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</si>
  <si>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</si>
  <si>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</si>
  <si>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</si>
  <si>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</si>
  <si>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</si>
  <si>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</si>
  <si>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</si>
  <si>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</si>
  <si>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</si>
  <si>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</si>
  <si>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</si>
  <si>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</si>
  <si>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</si>
  <si>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</si>
  <si>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</si>
  <si>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</si>
  <si>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</si>
  <si>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</si>
  <si>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</si>
  <si>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</si>
  <si>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</si>
  <si>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</si>
  <si>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</si>
  <si>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</si>
  <si>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</si>
  <si>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</si>
  <si>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</si>
  <si>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</si>
  <si>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</si>
  <si>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</si>
  <si>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</si>
  <si>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</si>
  <si>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</si>
  <si>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</si>
  <si>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</si>
  <si>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</si>
  <si>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</si>
  <si>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</si>
  <si>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</si>
  <si>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</si>
  <si>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</si>
  <si>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</si>
  <si>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</si>
  <si>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</si>
  <si>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</si>
  <si>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</si>
  <si>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</si>
  <si>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</si>
  <si>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</si>
  <si>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</si>
  <si>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</si>
  <si>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</si>
  <si>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</si>
  <si>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</si>
  <si>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</si>
  <si>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</si>
  <si>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</si>
  <si>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</si>
  <si>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</si>
  <si>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</si>
  <si>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</si>
  <si>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</si>
  <si>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</si>
  <si>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</si>
  <si>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</si>
  <si>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</si>
  <si>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</si>
  <si>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</si>
  <si>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</si>
  <si>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</si>
  <si>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</si>
  <si>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</si>
  <si>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</si>
  <si>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</si>
  <si>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</si>
  <si>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</si>
  <si>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</si>
  <si>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</si>
  <si>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</si>
  <si>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</si>
  <si>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</si>
  <si>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</si>
  <si>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</si>
  <si>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</si>
  <si>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</si>
  <si>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</si>
  <si>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</si>
  <si>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</si>
  <si>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</si>
  <si>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</si>
  <si>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</si>
  <si>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</si>
  <si>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</si>
  <si>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</si>
  <si>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</si>
  <si>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</si>
  <si>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</si>
  <si>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</si>
  <si>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</si>
  <si>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</si>
  <si>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</si>
  <si>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</si>
  <si>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</si>
  <si>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</si>
  <si>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</si>
  <si>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</si>
  <si>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</si>
  <si>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</si>
  <si>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</si>
  <si>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</si>
  <si>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</si>
  <si>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</si>
  <si>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</si>
  <si>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</si>
  <si>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</si>
  <si>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</si>
  <si>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</si>
  <si>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</si>
  <si>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</si>
  <si>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</si>
  <si>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</si>
  <si>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</si>
  <si>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</si>
  <si>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</si>
  <si>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</si>
  <si>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</si>
  <si>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</si>
  <si>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</si>
  <si>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</si>
  <si>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</si>
  <si>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</si>
  <si>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</si>
  <si>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</si>
  <si>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</si>
  <si>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</si>
  <si>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</si>
  <si>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</si>
  <si>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</si>
  <si>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</si>
  <si>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</si>
  <si>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</si>
  <si>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</si>
  <si>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</si>
  <si>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</si>
  <si>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</si>
  <si>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</si>
  <si>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</si>
  <si>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</si>
  <si>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</si>
  <si>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</si>
  <si>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</si>
  <si>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</si>
  <si>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</si>
  <si>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</si>
  <si>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</si>
  <si>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</si>
  <si>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</si>
  <si>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</si>
  <si>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</si>
  <si>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</si>
  <si>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</si>
  <si>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</si>
  <si>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</si>
  <si>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</si>
  <si>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</si>
  <si>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</si>
  <si>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</si>
  <si>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</si>
  <si>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</si>
  <si>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</si>
  <si>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</si>
  <si>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</si>
  <si>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</si>
  <si>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</si>
  <si>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</si>
  <si>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</si>
  <si>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</si>
  <si>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</si>
  <si>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</si>
  <si>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</si>
  <si>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</si>
  <si>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</si>
  <si>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</si>
  <si>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</si>
  <si>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</si>
  <si>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</si>
  <si>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</si>
  <si>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</si>
  <si>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</si>
  <si>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</si>
  <si>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</si>
  <si>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</si>
  <si>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</si>
  <si>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</si>
  <si>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</si>
  <si>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</si>
  <si>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</si>
  <si>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</si>
  <si>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</si>
  <si>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</si>
  <si>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</si>
  <si>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</si>
  <si>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</si>
  <si>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</si>
  <si>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</si>
  <si>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</si>
  <si>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</si>
  <si>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</si>
  <si>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</si>
  <si>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</si>
  <si>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</si>
  <si>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</si>
  <si>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</si>
  <si>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</si>
  <si>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</si>
  <si>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</si>
  <si>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</si>
  <si>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</si>
  <si>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</si>
  <si>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</si>
  <si>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</si>
  <si>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</si>
  <si>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</si>
  <si>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</si>
  <si>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</si>
  <si>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</si>
  <si>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</si>
  <si>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</si>
  <si>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</si>
  <si>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</si>
  <si>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</si>
  <si>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</si>
  <si>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</si>
  <si>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</si>
  <si>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</si>
  <si>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</si>
  <si>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</si>
  <si>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</si>
  <si>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</si>
  <si>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</si>
  <si>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</si>
  <si>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</si>
  <si>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</si>
  <si>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</si>
  <si>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</si>
  <si>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</si>
  <si>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</si>
  <si>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</si>
  <si>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</si>
  <si>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</si>
  <si>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</si>
  <si>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</si>
  <si>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</si>
  <si>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</si>
  <si>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</si>
  <si>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</si>
  <si>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</si>
  <si>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</si>
  <si>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</si>
  <si>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</si>
  <si>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</si>
  <si>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</si>
  <si>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</si>
  <si>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</si>
  <si>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</si>
  <si>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</si>
  <si>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</si>
  <si>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</si>
  <si>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</si>
  <si>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</si>
  <si>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</si>
  <si>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</si>
  <si>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</si>
  <si>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</si>
  <si>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</si>
  <si>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</si>
  <si>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</si>
  <si>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</si>
  <si>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</si>
  <si>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</si>
  <si>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</si>
  <si>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</si>
  <si>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</si>
  <si>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</si>
  <si>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</si>
  <si>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</si>
  <si>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</si>
  <si>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</si>
  <si>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</si>
  <si>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</si>
  <si>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</si>
  <si>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</si>
  <si>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</si>
  <si>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</si>
  <si>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</si>
  <si>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</si>
  <si>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</si>
  <si>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</si>
  <si>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</si>
  <si>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</si>
  <si>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</si>
  <si>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</si>
  <si>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</si>
  <si>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</si>
  <si>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</si>
  <si>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</si>
  <si>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</si>
  <si>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</si>
  <si>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</si>
  <si>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</si>
  <si>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</si>
  <si>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</si>
  <si>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</si>
  <si>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</si>
  <si>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</si>
  <si>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</si>
  <si>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</si>
  <si>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</si>
  <si>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</si>
  <si>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</si>
  <si>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</si>
  <si>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</si>
  <si>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</si>
  <si>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</si>
  <si>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</si>
  <si>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</si>
  <si>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</si>
  <si>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</si>
  <si>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</si>
  <si>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</si>
  <si>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</si>
  <si>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</si>
  <si>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</si>
  <si>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</si>
  <si>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</si>
  <si>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</si>
  <si>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</si>
  <si>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</si>
  <si>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</si>
  <si>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</si>
  <si>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</si>
  <si>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</si>
  <si>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</si>
  <si>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</si>
  <si>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</si>
  <si>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</si>
  <si>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</si>
  <si>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</si>
  <si>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</si>
  <si>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</si>
  <si>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</si>
  <si>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</si>
  <si>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</si>
  <si>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</si>
  <si>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</si>
  <si>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</si>
  <si>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</si>
  <si>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</si>
  <si>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</si>
  <si>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</si>
  <si>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</si>
  <si>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</si>
  <si>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</si>
  <si>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</si>
  <si>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</si>
  <si>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</si>
  <si>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</si>
  <si>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</si>
  <si>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</si>
  <si>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</si>
  <si>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</si>
  <si>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</si>
  <si>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</si>
  <si>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</si>
  <si>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</si>
  <si>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</si>
  <si>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</si>
  <si>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</si>
  <si>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</si>
  <si>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</si>
  <si>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</si>
  <si>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</si>
  <si>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</si>
  <si>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</si>
  <si>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</si>
  <si>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</si>
  <si>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</si>
  <si>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</si>
  <si>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</si>
  <si>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</si>
  <si>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</si>
  <si>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</si>
  <si>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</si>
  <si>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</si>
  <si>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</si>
  <si>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</si>
  <si>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</si>
  <si>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</si>
  <si>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</si>
  <si>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</si>
  <si>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</si>
  <si>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</si>
  <si>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</si>
  <si>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</si>
  <si>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</si>
  <si>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</si>
  <si>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</si>
  <si>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</si>
  <si>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</si>
  <si>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</si>
  <si>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</si>
  <si>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</si>
  <si>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</si>
  <si>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</si>
  <si>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</si>
  <si>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</si>
  <si>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</si>
  <si>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</si>
  <si>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</si>
  <si>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</si>
  <si>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</si>
  <si>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</si>
  <si>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</si>
  <si>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</si>
  <si>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</si>
  <si>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</si>
  <si>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</si>
  <si>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</si>
  <si>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</si>
  <si>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</si>
  <si>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</si>
  <si>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</si>
  <si>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</si>
  <si>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</si>
  <si>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</si>
  <si>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</si>
  <si>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</si>
  <si>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</si>
  <si>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</si>
  <si>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</si>
  <si>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</si>
  <si>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</si>
  <si>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</si>
  <si>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</si>
  <si>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</si>
  <si>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</si>
  <si>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</si>
  <si>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</si>
  <si>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</si>
  <si>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</si>
  <si>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</si>
  <si>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</si>
  <si>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</si>
  <si>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</si>
  <si>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</si>
  <si>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</si>
  <si>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</si>
  <si>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</si>
  <si>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</si>
  <si>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</si>
  <si>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</si>
  <si>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</si>
  <si>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</si>
  <si>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</si>
  <si>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</si>
  <si>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</si>
  <si>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</si>
  <si>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</si>
  <si>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</si>
  <si>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</si>
  <si>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</si>
  <si>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</si>
  <si>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</si>
  <si>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</si>
  <si>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</si>
  <si>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</si>
  <si>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</si>
  <si>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</si>
  <si>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</si>
  <si>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</si>
  <si>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</si>
  <si>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</si>
  <si>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</si>
  <si>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</si>
  <si>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</si>
  <si>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</si>
  <si>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</si>
  <si>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</si>
  <si>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</si>
  <si>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</si>
  <si>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</si>
  <si>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</si>
  <si>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</si>
  <si>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</si>
  <si>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</si>
  <si>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</si>
  <si>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</si>
  <si>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</si>
  <si>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</si>
  <si>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</si>
  <si>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</si>
  <si>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</si>
  <si>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</si>
  <si>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</si>
  <si>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</si>
  <si>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</si>
  <si>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</si>
  <si>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</si>
  <si>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</si>
  <si>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</si>
  <si>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</si>
  <si>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</si>
  <si>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</si>
  <si>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</si>
  <si>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</si>
  <si>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</si>
  <si>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</si>
  <si>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</si>
  <si>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</si>
  <si>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</si>
  <si>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</si>
  <si>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</si>
  <si>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</si>
  <si>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</si>
  <si>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</si>
  <si>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</si>
  <si>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</si>
  <si>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</si>
  <si>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</si>
  <si>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</si>
  <si>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</si>
  <si>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</si>
  <si>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</si>
  <si>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</si>
  <si>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</si>
  <si>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</si>
  <si>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</si>
  <si>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</si>
  <si>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</si>
  <si>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</si>
  <si>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</si>
  <si>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</si>
  <si>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</si>
  <si>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</si>
  <si>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</si>
  <si>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</si>
  <si>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</si>
  <si>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</si>
  <si>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</si>
  <si>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</si>
  <si>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</si>
  <si>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</si>
  <si>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</si>
  <si>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</si>
  <si>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</si>
  <si>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</si>
  <si>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</si>
  <si>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</si>
  <si>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</si>
  <si>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</si>
  <si>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</si>
  <si>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</si>
  <si>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</si>
  <si>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</si>
  <si>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</si>
  <si>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</si>
  <si>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</si>
  <si>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</si>
  <si>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</si>
  <si>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</si>
  <si>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</si>
  <si>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</si>
  <si>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</si>
  <si>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</si>
  <si>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</si>
  <si>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</si>
  <si>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</si>
  <si>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</si>
  <si>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</si>
  <si>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</si>
  <si>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</si>
  <si>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</si>
  <si>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</si>
  <si>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</si>
  <si>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</si>
  <si>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</si>
  <si>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</si>
  <si>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</si>
  <si>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</si>
  <si>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</si>
  <si>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</si>
  <si>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</si>
  <si>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</si>
  <si>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</si>
  <si>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</si>
  <si>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</si>
  <si>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</si>
  <si>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</si>
  <si>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</si>
  <si>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</si>
  <si>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</si>
  <si>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</si>
  <si>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</si>
  <si>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</si>
  <si>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</si>
  <si>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</si>
  <si>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</si>
  <si>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</si>
  <si>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</si>
  <si>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</si>
  <si>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</si>
  <si>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</si>
  <si>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</si>
  <si>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</si>
  <si>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</si>
  <si>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</si>
  <si>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</si>
  <si>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</si>
  <si>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</si>
  <si>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</si>
  <si>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</si>
  <si>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</si>
  <si>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</si>
  <si>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</si>
  <si>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</si>
  <si>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</si>
  <si>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</si>
  <si>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</si>
  <si>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</si>
  <si>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</si>
  <si>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</si>
  <si>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</si>
  <si>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</si>
  <si>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</si>
  <si>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</si>
  <si>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</si>
  <si>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</si>
  <si>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</si>
  <si>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</si>
  <si>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</si>
  <si>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</si>
  <si>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</si>
  <si>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</si>
  <si>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</si>
  <si>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</si>
  <si>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</si>
  <si>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</si>
  <si>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</si>
  <si>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</si>
  <si>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</si>
  <si>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</si>
  <si>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</si>
  <si>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</si>
  <si>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</si>
  <si>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</si>
  <si>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</si>
  <si>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</si>
  <si>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</si>
  <si>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</si>
  <si>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</si>
  <si>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</si>
  <si>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</si>
  <si>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</si>
  <si>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</si>
  <si>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</si>
  <si>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</si>
  <si>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</si>
  <si>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</si>
  <si>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</si>
  <si>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</si>
  <si>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</si>
  <si>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</si>
  <si>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</si>
  <si>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</si>
  <si>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</si>
  <si>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</si>
  <si>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</si>
  <si>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</si>
  <si>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</si>
  <si>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</si>
  <si>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</si>
  <si>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</si>
  <si>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</si>
  <si>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</si>
  <si>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</si>
  <si>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</si>
  <si>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</si>
  <si>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</si>
  <si>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</si>
  <si>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</si>
  <si>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</si>
  <si>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</si>
  <si>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</si>
  <si>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</si>
  <si>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</si>
  <si>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</si>
  <si>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</si>
  <si>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</si>
  <si>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</si>
  <si>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</si>
  <si>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</si>
  <si>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</si>
  <si>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</si>
  <si>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</si>
  <si>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</si>
  <si>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</si>
  <si>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</si>
  <si>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</si>
  <si>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</si>
  <si>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</si>
  <si>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</si>
  <si>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</si>
  <si>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</si>
  <si>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</si>
  <si>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</si>
  <si>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</si>
  <si>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</si>
  <si>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</si>
  <si>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</si>
  <si>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</si>
  <si>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</si>
  <si>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</si>
  <si>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</si>
  <si>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</si>
  <si>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</si>
  <si>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</si>
  <si>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</si>
  <si>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</si>
  <si>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</si>
  <si>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</si>
  <si>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</si>
  <si>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</si>
  <si>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</si>
  <si>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</si>
  <si>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</si>
  <si>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</si>
  <si>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</si>
  <si>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</si>
  <si>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</si>
  <si>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</si>
  <si>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</si>
  <si>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</si>
  <si>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</si>
  <si>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</si>
  <si>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</si>
  <si>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</si>
  <si>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</si>
  <si>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</si>
  <si>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</si>
  <si>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</si>
  <si>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</si>
  <si>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</si>
  <si>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</si>
  <si>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</si>
  <si>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</si>
  <si>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</si>
  <si>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</si>
  <si>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</si>
  <si>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</si>
  <si>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</si>
  <si>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</si>
  <si>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</si>
  <si>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</si>
  <si>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</si>
  <si>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</si>
  <si>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</si>
  <si>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</si>
  <si>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</si>
  <si>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</si>
  <si>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</si>
  <si>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</si>
  <si>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</si>
  <si>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</si>
  <si>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</si>
  <si>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</si>
  <si>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</si>
  <si>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</si>
  <si>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</si>
  <si>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</si>
  <si>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</si>
  <si>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</si>
  <si>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</si>
  <si>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</si>
  <si>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</si>
  <si>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</si>
  <si>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</si>
  <si>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</si>
  <si>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</si>
  <si>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</si>
  <si>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</si>
  <si>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</si>
  <si>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</si>
  <si>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</si>
  <si>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</si>
  <si>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</si>
  <si>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</si>
  <si>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</si>
  <si>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</si>
  <si>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</si>
  <si>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</si>
  <si>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</si>
  <si>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</si>
  <si>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</si>
  <si>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</si>
  <si>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</si>
  <si>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</si>
  <si>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</si>
  <si>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</si>
  <si>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</si>
  <si>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</si>
  <si>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</si>
  <si>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</si>
  <si>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</si>
  <si>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</si>
  <si>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</si>
  <si>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</si>
  <si>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</si>
  <si>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</si>
  <si>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</si>
  <si>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</si>
  <si>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</si>
  <si>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</si>
  <si>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</si>
  <si>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</si>
  <si>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</si>
  <si>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</si>
  <si>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</si>
  <si>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</si>
  <si>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</si>
  <si>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</si>
  <si>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</si>
  <si>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</si>
  <si>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</si>
  <si>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</si>
  <si>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</si>
  <si>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</si>
  <si>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</si>
  <si>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</si>
  <si>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</si>
  <si>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</si>
  <si>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</si>
  <si>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</si>
  <si>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</si>
  <si>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</si>
  <si>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</si>
  <si>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</si>
  <si>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</si>
  <si>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</si>
  <si>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</si>
  <si>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</si>
  <si>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</si>
  <si>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</si>
  <si>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</si>
  <si>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</si>
  <si>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</si>
  <si>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</si>
  <si>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</si>
  <si>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</si>
  <si>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</si>
  <si>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</si>
  <si>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</si>
  <si>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</si>
  <si>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</si>
  <si>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</si>
  <si>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</si>
  <si>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</si>
  <si>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</si>
  <si>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</si>
  <si>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</si>
  <si>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</si>
  <si>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</si>
  <si>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</si>
  <si>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</si>
  <si>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</si>
  <si>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</si>
  <si>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</si>
  <si>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</si>
  <si>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</si>
  <si>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</si>
  <si>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</si>
  <si>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</si>
  <si>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</si>
  <si>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</si>
  <si>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</si>
  <si>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</si>
  <si>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</si>
  <si>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</si>
  <si>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</si>
  <si>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</si>
  <si>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</si>
  <si>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</si>
  <si>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</si>
  <si>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</si>
  <si>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</si>
  <si>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</si>
  <si>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</si>
  <si>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</si>
  <si>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</si>
  <si>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</si>
  <si>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</si>
  <si>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</si>
  <si>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</si>
  <si>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</si>
  <si>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</si>
  <si>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</si>
  <si>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</si>
  <si>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</si>
  <si>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</si>
  <si>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</si>
  <si>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</si>
  <si>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</si>
  <si>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</si>
  <si>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</si>
  <si>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</si>
  <si>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</si>
  <si>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</si>
  <si>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</si>
  <si>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</si>
  <si>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</si>
  <si>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</si>
  <si>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</si>
  <si>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</si>
  <si>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</si>
  <si>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</si>
  <si>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</si>
  <si>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</si>
  <si>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</si>
  <si>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</si>
  <si>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</si>
  <si>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</si>
  <si>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</si>
  <si>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</si>
  <si>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</si>
  <si>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</si>
  <si>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</si>
  <si>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</si>
  <si>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</si>
  <si>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</si>
  <si>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</si>
  <si>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</si>
  <si>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</si>
  <si>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</si>
  <si>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</si>
  <si>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</si>
  <si>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</si>
  <si>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</si>
  <si>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</si>
  <si>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</si>
  <si>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</si>
  <si>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</si>
  <si>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</si>
  <si>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</si>
  <si>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</si>
  <si>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</si>
  <si>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</si>
  <si>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</si>
  <si>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</si>
  <si>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</si>
  <si>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</si>
  <si>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</si>
  <si>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</si>
  <si>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</si>
  <si>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</si>
  <si>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</si>
  <si>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</si>
  <si>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</si>
  <si>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</si>
  <si>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</si>
  <si>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</si>
  <si>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</si>
  <si>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</si>
  <si>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</si>
  <si>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</si>
  <si>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</si>
  <si>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</si>
  <si>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</si>
  <si>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</si>
  <si>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</si>
  <si>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</si>
  <si>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</si>
  <si>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</si>
  <si>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</si>
  <si>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</si>
  <si>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</si>
  <si>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</si>
  <si>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</si>
  <si>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</si>
  <si>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</si>
  <si>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</si>
  <si>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</si>
  <si>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</si>
  <si>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</si>
  <si>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</si>
  <si>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</si>
  <si>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</si>
  <si>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</si>
  <si>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</si>
  <si>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</si>
  <si>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</si>
  <si>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</si>
  <si>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</si>
  <si>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</si>
  <si>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</si>
  <si>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</si>
  <si>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</si>
  <si>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</si>
  <si>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</si>
  <si>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</si>
  <si>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</si>
  <si>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</si>
  <si>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</si>
  <si>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</si>
  <si>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</si>
  <si>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</si>
  <si>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</si>
  <si>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</si>
  <si>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</si>
  <si>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</si>
  <si>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</si>
  <si>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</si>
  <si>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</si>
  <si>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</si>
  <si>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</si>
  <si>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</si>
  <si>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</si>
  <si>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</si>
  <si>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</si>
  <si>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</si>
  <si>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</si>
  <si>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</si>
  <si>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</si>
  <si>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</si>
  <si>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</si>
  <si>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</si>
  <si>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</si>
  <si>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</si>
  <si>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</si>
  <si>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</si>
  <si>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</si>
  <si>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</si>
  <si>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</si>
  <si>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</si>
  <si>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</si>
  <si>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</si>
  <si>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</si>
  <si>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</si>
  <si>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</si>
  <si>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</si>
  <si>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</si>
  <si>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</si>
  <si>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</si>
  <si>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</si>
  <si>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</si>
  <si>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</si>
  <si>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</si>
  <si>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</si>
  <si>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</si>
  <si>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</si>
  <si>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</si>
  <si>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</si>
  <si>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</si>
  <si>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</si>
  <si>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</si>
  <si>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</si>
  <si>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</si>
  <si>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</si>
  <si>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</si>
  <si>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</si>
  <si>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</si>
  <si>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</si>
  <si>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</si>
  <si>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</si>
  <si>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</si>
  <si>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</si>
  <si>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</si>
  <si>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</si>
  <si>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</si>
  <si>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</si>
  <si>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</si>
  <si>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</si>
  <si>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</si>
  <si>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</si>
  <si>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</si>
  <si>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</si>
  <si>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</si>
  <si>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</si>
  <si>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</si>
  <si>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</si>
  <si>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</si>
  <si>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</si>
  <si>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</si>
  <si>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</si>
  <si>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</si>
  <si>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</si>
  <si>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</si>
  <si>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</si>
  <si>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</si>
  <si>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</si>
  <si>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</si>
  <si>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</si>
  <si>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</si>
  <si>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</si>
  <si>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</si>
  <si>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</si>
  <si>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</si>
  <si>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</si>
  <si>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</si>
  <si>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</si>
  <si>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</si>
  <si>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</si>
  <si>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</si>
  <si>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</si>
  <si>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</si>
  <si>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</si>
  <si>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</si>
  <si>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</si>
  <si>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</si>
  <si>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</si>
  <si>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</si>
  <si>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</si>
  <si>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</si>
  <si>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</si>
  <si>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</si>
  <si>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</si>
  <si>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</si>
  <si>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</si>
  <si>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</si>
  <si>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</si>
  <si>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</si>
  <si>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</si>
  <si>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</si>
  <si>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</si>
  <si>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</si>
  <si>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</si>
  <si>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</si>
  <si>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</si>
  <si>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</si>
  <si>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</si>
  <si>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</si>
  <si>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</si>
  <si>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</si>
  <si>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</si>
  <si>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</si>
  <si>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</si>
  <si>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</si>
  <si>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</si>
  <si>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</si>
  <si>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</si>
  <si>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</si>
  <si>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</si>
  <si>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</si>
  <si>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</si>
  <si>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</si>
  <si>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</si>
  <si>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</si>
  <si>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</si>
  <si>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</si>
  <si>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</si>
  <si>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</si>
  <si>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</si>
  <si>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</si>
  <si>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</si>
  <si>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</si>
  <si>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</si>
  <si>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</si>
  <si>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</si>
  <si>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</si>
  <si>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</si>
  <si>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</si>
  <si>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</si>
  <si>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</si>
  <si>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</si>
  <si>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</si>
  <si>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</si>
  <si>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</si>
  <si>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</si>
  <si>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</si>
  <si>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</si>
  <si>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</si>
  <si>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</si>
  <si>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</si>
  <si>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</si>
  <si>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</si>
  <si>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</si>
  <si>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</si>
  <si>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</si>
  <si>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</si>
  <si>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</si>
  <si>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</si>
  <si>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</si>
  <si>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</si>
  <si>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</si>
  <si>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</si>
  <si>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</si>
  <si>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</si>
  <si>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</si>
  <si>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</si>
  <si>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</si>
  <si>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</si>
  <si>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</si>
  <si>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</si>
  <si>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</si>
  <si>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</si>
  <si>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</si>
  <si>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</si>
  <si>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</si>
  <si>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</si>
  <si>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</si>
  <si>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</si>
  <si>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</si>
  <si>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</si>
  <si>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</si>
  <si>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</si>
  <si>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</si>
  <si>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</si>
  <si>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</si>
  <si>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</si>
  <si>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</si>
  <si>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</si>
  <si>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</si>
  <si>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</si>
  <si>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</si>
  <si>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</si>
  <si>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</si>
  <si>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</si>
  <si>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</si>
  <si>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</si>
  <si>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</si>
  <si>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</si>
  <si>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</si>
  <si>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</si>
  <si>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</si>
  <si>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</si>
  <si>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</si>
  <si>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</si>
  <si>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</si>
  <si>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</si>
  <si>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</si>
  <si>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</si>
  <si>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</si>
  <si>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</si>
  <si>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</si>
  <si>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</si>
  <si>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</si>
  <si>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</si>
  <si>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</si>
  <si>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</si>
  <si>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</si>
  <si>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</si>
  <si>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</si>
  <si>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</si>
  <si>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</si>
  <si>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</si>
  <si>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</si>
  <si>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</si>
  <si>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</si>
  <si>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</si>
  <si>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</si>
  <si>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</si>
  <si>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</si>
  <si>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</si>
  <si>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</si>
  <si>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</si>
  <si>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</si>
  <si>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</si>
  <si>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</si>
  <si>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</si>
  <si>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</si>
  <si>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</si>
  <si>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</si>
  <si>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</si>
  <si>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</si>
  <si>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</si>
  <si>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</si>
  <si>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</si>
  <si>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</si>
  <si>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</si>
  <si>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</si>
  <si>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</si>
  <si>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</si>
  <si>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</si>
  <si>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</si>
  <si>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</si>
  <si>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</si>
  <si>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</si>
  <si>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</si>
  <si>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</si>
  <si>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</si>
  <si>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</si>
  <si>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</si>
  <si>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</si>
  <si>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</si>
  <si>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</si>
  <si>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</si>
  <si>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</si>
  <si>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</si>
  <si>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</si>
  <si>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</si>
  <si>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</si>
  <si>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</si>
  <si>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</si>
  <si>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</si>
  <si>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</si>
  <si>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</si>
  <si>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</si>
  <si>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</si>
  <si>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</si>
  <si>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</si>
  <si>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</si>
  <si>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</si>
  <si>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</si>
  <si>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</si>
  <si>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</si>
  <si>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</si>
  <si>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</si>
  <si>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</si>
  <si>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</si>
  <si>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</si>
  <si>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</si>
  <si>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</si>
  <si>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</si>
  <si>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</si>
  <si>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</si>
  <si>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</si>
  <si>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</si>
  <si>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</si>
  <si>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</si>
  <si>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</si>
  <si>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</si>
  <si>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</si>
  <si>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</si>
  <si>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</si>
  <si>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</si>
  <si>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</si>
  <si>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</si>
  <si>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</si>
  <si>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</si>
  <si>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</si>
  <si>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</si>
  <si>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</si>
  <si>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</si>
  <si>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</si>
  <si>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</si>
  <si>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</si>
  <si>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</si>
  <si>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</si>
  <si>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</si>
  <si>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</si>
  <si>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</si>
  <si>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</si>
  <si>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</si>
  <si>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</si>
  <si>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</si>
  <si>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</si>
  <si>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</si>
  <si>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</si>
  <si>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</si>
  <si>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</si>
  <si>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</si>
  <si>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</si>
  <si>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</si>
  <si>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</si>
  <si>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</si>
  <si>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</si>
  <si>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</si>
  <si>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</si>
  <si>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</si>
  <si>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</si>
  <si>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</si>
  <si>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</si>
  <si>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</si>
  <si>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</si>
  <si>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</si>
  <si>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</si>
  <si>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</si>
  <si>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</si>
  <si>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</si>
  <si>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</si>
  <si>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</si>
  <si>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</si>
  <si>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</si>
  <si>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</si>
  <si>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</si>
  <si>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</si>
  <si>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</si>
  <si>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</si>
  <si>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</si>
  <si>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</si>
  <si>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</si>
  <si>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</si>
  <si>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</si>
  <si>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</si>
  <si>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</si>
  <si>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</si>
  <si>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</si>
  <si>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</si>
  <si>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</si>
  <si>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</si>
  <si>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</si>
  <si>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</si>
  <si>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</si>
  <si>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</si>
  <si>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</si>
  <si>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</si>
  <si>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</si>
  <si>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</si>
  <si>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</si>
  <si>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</si>
  <si>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</si>
  <si>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</si>
  <si>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</si>
  <si>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</si>
  <si>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</si>
  <si>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</si>
  <si>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</si>
  <si>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</si>
  <si>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</si>
  <si>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</si>
  <si>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</si>
  <si>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</si>
  <si>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</si>
  <si>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</si>
  <si>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</si>
  <si>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</si>
  <si>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</si>
  <si>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</si>
  <si>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</si>
  <si>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</si>
  <si>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</si>
  <si>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</si>
  <si>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</si>
  <si>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</si>
  <si>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</si>
  <si>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</si>
  <si>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</si>
  <si>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</si>
  <si>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</si>
  <si>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</si>
  <si>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</si>
  <si>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</si>
  <si>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</si>
  <si>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</si>
  <si>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</si>
  <si>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</si>
  <si>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</si>
  <si>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</si>
  <si>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</si>
  <si>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</si>
  <si>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</si>
  <si>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</si>
  <si>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</si>
  <si>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</si>
  <si>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</si>
  <si>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</si>
  <si>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</si>
  <si>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</si>
  <si>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</si>
  <si>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</si>
  <si>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</si>
  <si>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</si>
  <si>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</si>
  <si>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</si>
  <si>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</si>
  <si>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</si>
  <si>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</si>
  <si>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</si>
  <si>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</si>
  <si>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</si>
  <si>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</si>
  <si>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</si>
  <si>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</si>
  <si>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</si>
  <si>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</si>
  <si>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</si>
  <si>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</si>
  <si>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</si>
  <si>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</si>
  <si>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</si>
  <si>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</si>
  <si>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</si>
  <si>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</si>
  <si>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</si>
  <si>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</si>
  <si>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</si>
  <si>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</si>
  <si>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</si>
  <si>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</si>
  <si>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</si>
  <si>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</si>
  <si>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</si>
  <si>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</si>
  <si>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</si>
  <si>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</si>
  <si>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</si>
  <si>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</si>
  <si>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</si>
  <si>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</si>
  <si>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</si>
  <si>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</si>
  <si>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</si>
  <si>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</si>
  <si>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</si>
  <si>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</si>
  <si>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</si>
  <si>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</si>
  <si>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</si>
  <si>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</si>
  <si>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</si>
  <si>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</si>
  <si>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</si>
  <si>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</si>
  <si>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</si>
  <si>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</si>
  <si>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</si>
  <si>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</si>
  <si>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</si>
  <si>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</si>
  <si>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</si>
  <si>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</si>
  <si>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</si>
  <si>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</si>
  <si>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</si>
  <si>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</si>
  <si>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</si>
  <si>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</si>
  <si>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</si>
  <si>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</si>
  <si>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</si>
  <si>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</si>
  <si>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</si>
  <si>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</si>
  <si>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</si>
  <si>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</si>
  <si>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</si>
  <si>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</si>
  <si>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</si>
  <si>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</si>
  <si>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</si>
  <si>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</si>
  <si>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</si>
  <si>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</si>
  <si>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</si>
  <si>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</si>
  <si>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</si>
  <si>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</si>
  <si>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</si>
  <si>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</si>
  <si>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</si>
  <si>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</si>
  <si>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</si>
  <si>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</si>
  <si>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</si>
  <si>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</si>
  <si>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</si>
  <si>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</si>
  <si>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</si>
  <si>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</si>
  <si>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</si>
  <si>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</si>
  <si>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</si>
  <si>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</si>
  <si>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</si>
  <si>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</si>
  <si>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</si>
  <si>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</si>
  <si>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</si>
  <si>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</si>
  <si>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</si>
  <si>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</si>
  <si>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</si>
  <si>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</si>
  <si>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</si>
  <si>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</si>
  <si>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</si>
  <si>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</si>
  <si>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</si>
  <si>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</si>
  <si>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</si>
  <si>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</si>
  <si>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</si>
  <si>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</si>
  <si>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</si>
  <si>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</si>
  <si>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</si>
  <si>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</si>
  <si>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</si>
  <si>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</si>
  <si>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</si>
  <si>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</si>
  <si>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</si>
  <si>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</si>
  <si>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</si>
  <si>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</si>
  <si>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</si>
  <si>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</si>
  <si>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</si>
  <si>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</si>
  <si>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</si>
  <si>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</si>
  <si>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</si>
  <si>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</si>
  <si>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</si>
  <si>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</si>
  <si>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</si>
  <si>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</si>
  <si>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</si>
  <si>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</si>
  <si>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</si>
  <si>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</si>
  <si>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</si>
  <si>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</si>
  <si>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</si>
  <si>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</si>
  <si>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</si>
  <si>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</si>
  <si>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</si>
  <si>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</si>
  <si>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</si>
  <si>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</si>
  <si>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</si>
  <si>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</si>
  <si>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</si>
  <si>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</si>
  <si>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</si>
  <si>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</si>
  <si>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</si>
  <si>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</si>
  <si>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</si>
  <si>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</si>
  <si>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</si>
  <si>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</si>
  <si>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</si>
  <si>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</si>
  <si>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</si>
  <si>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</si>
  <si>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</si>
  <si>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</si>
  <si>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</si>
  <si>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</si>
  <si>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</si>
  <si>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</si>
  <si>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</si>
  <si>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</si>
  <si>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</si>
  <si>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</si>
  <si>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</si>
  <si>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</si>
  <si>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</si>
  <si>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</si>
  <si>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</si>
  <si>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</si>
  <si>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</si>
  <si>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</si>
  <si>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</si>
  <si>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</si>
  <si>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</si>
  <si>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</si>
  <si>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</si>
  <si>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</si>
  <si>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</si>
  <si>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</si>
  <si>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</si>
  <si>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</si>
  <si>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</si>
  <si>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</si>
  <si>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</si>
  <si>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</si>
  <si>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</si>
  <si>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</si>
  <si>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</si>
  <si>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</si>
  <si>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</si>
  <si>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</si>
  <si>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</si>
  <si>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</si>
  <si>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</si>
  <si>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</si>
  <si>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</si>
  <si>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</si>
  <si>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</si>
  <si>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</si>
  <si>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</si>
  <si>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</si>
  <si>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</si>
  <si>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</si>
  <si>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</si>
  <si>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</si>
  <si>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</si>
  <si>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</si>
  <si>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</si>
  <si>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</si>
  <si>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</si>
  <si>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</si>
  <si>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</si>
  <si>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</si>
  <si>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</si>
  <si>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</si>
  <si>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</si>
  <si>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</si>
  <si>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</si>
  <si>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</si>
  <si>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</si>
  <si>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</si>
  <si>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</si>
  <si>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</si>
  <si>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</si>
  <si>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</si>
  <si>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</si>
  <si>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</si>
  <si>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</si>
  <si>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</si>
  <si>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</si>
  <si>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</si>
  <si>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</si>
  <si>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</si>
  <si>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</si>
  <si>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</si>
  <si>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</si>
  <si>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</si>
  <si>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</si>
  <si>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</si>
  <si>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</si>
  <si>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</si>
  <si>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</si>
  <si>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</si>
  <si>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</si>
  <si>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</si>
  <si>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</si>
  <si>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</si>
  <si>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</si>
  <si>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</si>
  <si>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</si>
  <si>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</si>
  <si>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</si>
  <si>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</si>
  <si>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</si>
  <si>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</si>
  <si>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</si>
  <si>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</si>
  <si>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</si>
  <si>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</si>
  <si>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</si>
  <si>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</si>
  <si>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</si>
  <si>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</si>
  <si>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</si>
  <si>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</si>
  <si>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</si>
  <si>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</si>
  <si>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</si>
  <si>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</si>
  <si>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</si>
  <si>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</si>
  <si>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</si>
  <si>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</si>
  <si>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</si>
  <si>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</si>
  <si>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</si>
  <si>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</si>
  <si>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</si>
  <si>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</si>
  <si>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</si>
  <si>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</si>
  <si>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</si>
  <si>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</si>
  <si>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</si>
  <si>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</si>
  <si>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</si>
  <si>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</si>
  <si>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</si>
  <si>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</si>
  <si>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</si>
  <si>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</si>
  <si>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</si>
  <si>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</si>
  <si>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</si>
  <si>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</si>
  <si>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</si>
  <si>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</si>
  <si>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</si>
  <si>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</si>
  <si>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</si>
  <si>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</si>
  <si>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</si>
  <si>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</si>
  <si>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</si>
  <si>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</si>
  <si>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</si>
  <si>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</si>
  <si>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</si>
  <si>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</si>
  <si>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</si>
  <si>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</si>
  <si>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</si>
  <si>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</si>
  <si>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</si>
  <si>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</si>
  <si>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</si>
  <si>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</si>
  <si>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</si>
  <si>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</si>
  <si>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</si>
  <si>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</si>
  <si>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</si>
  <si>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</si>
  <si>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</si>
  <si>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</si>
  <si>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</si>
  <si>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</si>
  <si>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</si>
  <si>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</si>
  <si>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</si>
  <si>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</si>
  <si>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</si>
  <si>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</si>
  <si>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</si>
  <si>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</si>
  <si>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</si>
  <si>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</si>
  <si>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</si>
  <si>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</si>
  <si>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</si>
  <si>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</si>
  <si>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</si>
  <si>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</si>
  <si>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</si>
  <si>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</si>
  <si>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</si>
  <si>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</si>
  <si>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</si>
  <si>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</si>
  <si>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</si>
  <si>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</si>
  <si>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</si>
  <si>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</si>
  <si>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</si>
  <si>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</si>
  <si>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</si>
  <si>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</si>
  <si>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</si>
  <si>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</si>
  <si>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</si>
  <si>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</si>
  <si>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</si>
  <si>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</si>
  <si>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</si>
  <si>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</si>
  <si>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</si>
  <si>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</si>
  <si>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</si>
  <si>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</si>
  <si>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</si>
  <si>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</si>
  <si>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</si>
  <si>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</si>
  <si>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</si>
  <si>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</si>
  <si>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</si>
  <si>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</si>
  <si>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</si>
  <si>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</si>
  <si>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</si>
  <si>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</si>
  <si>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</si>
  <si>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</si>
  <si>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</si>
  <si>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</si>
  <si>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</si>
  <si>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</si>
  <si>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</si>
  <si>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</si>
  <si>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</si>
  <si>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</si>
  <si>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</si>
  <si>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</si>
  <si>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</si>
  <si>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</si>
  <si>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</si>
  <si>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</si>
  <si>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</si>
  <si>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</si>
  <si>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</si>
  <si>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</si>
  <si>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</si>
  <si>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</si>
  <si>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</si>
  <si>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</si>
  <si>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</si>
  <si>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</si>
  <si>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</si>
  <si>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</si>
  <si>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</si>
  <si>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</si>
  <si>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</si>
  <si>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</si>
  <si>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</si>
  <si>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</si>
  <si>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</si>
  <si>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</si>
  <si>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</si>
  <si>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</si>
  <si>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</si>
  <si>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</si>
  <si>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</si>
  <si>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</si>
  <si>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</si>
  <si>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</si>
  <si>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</si>
  <si>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</si>
  <si>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</si>
  <si>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</si>
  <si>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</si>
  <si>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</si>
  <si>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</si>
  <si>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</si>
  <si>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</si>
  <si>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</si>
  <si>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</si>
  <si>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</si>
  <si>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</si>
  <si>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</si>
  <si>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</si>
  <si>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</si>
  <si>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</si>
  <si>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</si>
  <si>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</si>
  <si>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</si>
  <si>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</si>
  <si>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</si>
  <si>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</si>
  <si>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</si>
  <si>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</si>
  <si>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</si>
  <si>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</si>
  <si>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</si>
  <si>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</si>
  <si>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</si>
  <si>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</si>
  <si>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</si>
  <si>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</si>
  <si>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</si>
  <si>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</si>
  <si>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</si>
  <si>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</si>
  <si>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</si>
  <si>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</si>
  <si>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</si>
  <si>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</si>
  <si>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</si>
  <si>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</si>
  <si>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</si>
  <si>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</si>
  <si>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</si>
  <si>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</si>
  <si>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</si>
  <si>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</si>
  <si>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</si>
  <si>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</si>
  <si>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</si>
  <si>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</si>
  <si>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</si>
  <si>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</si>
  <si>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</si>
  <si>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</si>
  <si>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</si>
  <si>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</si>
  <si>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</si>
  <si>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</si>
  <si>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</si>
  <si>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</si>
  <si>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</si>
  <si>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</si>
  <si>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</si>
  <si>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</si>
  <si>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</si>
  <si>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</si>
  <si>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</si>
  <si>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</si>
  <si>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</si>
  <si>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</si>
  <si>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</si>
  <si>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</si>
  <si>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</si>
  <si>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</si>
  <si>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</si>
  <si>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</si>
  <si>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</si>
  <si>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</si>
  <si>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</si>
  <si>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</si>
  <si>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</si>
  <si>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</si>
  <si>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</si>
  <si>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</si>
  <si>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</si>
  <si>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</si>
  <si>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</si>
  <si>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</si>
  <si>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</si>
  <si>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</si>
  <si>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</si>
  <si>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</si>
  <si>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</si>
  <si>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</si>
  <si>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</si>
  <si>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</si>
  <si>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</si>
  <si>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</si>
  <si>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</si>
  <si>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</si>
  <si>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</si>
  <si>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</si>
  <si>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</si>
  <si>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</si>
  <si>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</si>
  <si>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</si>
  <si>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</si>
  <si>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</si>
  <si>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</si>
  <si>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</si>
  <si>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</si>
  <si>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</si>
  <si>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</si>
  <si>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</si>
  <si>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</si>
  <si>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</si>
  <si>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</si>
  <si>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</si>
  <si>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</si>
  <si>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</si>
  <si>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</si>
  <si>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</si>
  <si>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</si>
  <si>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</si>
  <si>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</si>
  <si>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</si>
  <si>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</si>
  <si>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</si>
  <si>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</si>
  <si>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</si>
  <si>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</si>
  <si>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</si>
  <si>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</si>
  <si>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</si>
  <si>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</si>
  <si>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</si>
  <si>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</si>
  <si>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</si>
  <si>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</si>
  <si>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</si>
  <si>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</si>
  <si>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</si>
  <si>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</si>
  <si>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</si>
  <si>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</si>
  <si>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</si>
  <si>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</si>
  <si>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</si>
  <si>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</si>
  <si>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</si>
  <si>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</si>
  <si>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</si>
  <si>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</si>
  <si>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</si>
  <si>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</si>
  <si>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</si>
  <si>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</si>
  <si>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</si>
  <si>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</si>
  <si>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</si>
  <si>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</si>
  <si>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</si>
  <si>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</si>
  <si>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</si>
  <si>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</si>
  <si>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</si>
  <si>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</si>
  <si>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</si>
  <si>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</si>
  <si>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</si>
  <si>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</si>
  <si>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</si>
  <si>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</si>
  <si>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</si>
  <si>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</si>
  <si>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</si>
  <si>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</si>
  <si>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</si>
  <si>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</si>
  <si>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</si>
  <si>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</si>
  <si>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</si>
  <si>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</si>
  <si>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</si>
  <si>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</si>
  <si>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</si>
  <si>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</si>
  <si>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</si>
  <si>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</si>
  <si>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</si>
  <si>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</si>
  <si>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</si>
  <si>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</si>
  <si>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</si>
  <si>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</si>
  <si>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</si>
  <si>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</si>
  <si>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</si>
  <si>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</si>
  <si>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</si>
  <si>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</si>
  <si>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</si>
  <si>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</si>
  <si>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</si>
  <si>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</si>
  <si>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</si>
  <si>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</si>
  <si>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</si>
  <si>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</si>
  <si>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</si>
  <si>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</si>
  <si>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</si>
  <si>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</si>
  <si>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</si>
  <si>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</si>
  <si>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</si>
  <si>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</si>
  <si>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</si>
  <si>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</si>
  <si>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</si>
  <si>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</si>
  <si>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</si>
  <si>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</si>
  <si>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</si>
  <si>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</si>
  <si>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</si>
  <si>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</si>
  <si>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</si>
  <si>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</si>
  <si>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</si>
  <si>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</si>
  <si>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</si>
  <si>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</si>
  <si>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</si>
  <si>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</si>
  <si>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</si>
  <si>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</si>
  <si>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</si>
  <si>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</si>
  <si>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</si>
  <si>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</si>
  <si>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</si>
  <si>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</si>
  <si>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</si>
  <si>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</si>
  <si>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</si>
  <si>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</si>
  <si>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</si>
  <si>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</si>
  <si>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</si>
  <si>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</si>
  <si>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</si>
  <si>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</si>
  <si>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</si>
  <si>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</si>
  <si>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</si>
  <si>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</si>
  <si>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</si>
  <si>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</si>
  <si>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</si>
  <si>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</si>
  <si>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</si>
  <si>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</si>
  <si>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</si>
  <si>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</si>
  <si>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</si>
  <si>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</si>
  <si>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</si>
  <si>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</si>
  <si>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</si>
  <si>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</si>
  <si>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</si>
  <si>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</si>
  <si>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</si>
  <si>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</si>
  <si>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</si>
  <si>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</si>
  <si>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</si>
  <si>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</si>
  <si>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</si>
  <si>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</si>
  <si>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</si>
  <si>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</si>
  <si>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</si>
  <si>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</si>
  <si>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</si>
  <si>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</si>
  <si>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</si>
  <si>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</si>
  <si>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</si>
  <si>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</si>
  <si>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</si>
  <si>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</si>
  <si>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</si>
  <si>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</si>
  <si>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</si>
  <si>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</si>
  <si>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</si>
  <si>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</si>
  <si>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</si>
  <si>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</si>
  <si>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</si>
  <si>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</si>
  <si>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</si>
  <si>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</si>
  <si>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</si>
  <si>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</si>
  <si>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</si>
  <si>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</si>
  <si>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</si>
  <si>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</si>
  <si>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</si>
  <si>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</si>
  <si>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</si>
  <si>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</si>
  <si>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</si>
  <si>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</si>
  <si>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</si>
  <si>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</si>
  <si>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</si>
  <si>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</si>
  <si>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</si>
  <si>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</si>
  <si>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</si>
  <si>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</si>
  <si>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</si>
  <si>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</si>
  <si>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</si>
  <si>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</si>
  <si>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</si>
  <si>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</si>
  <si>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</si>
  <si>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</si>
  <si>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</si>
  <si>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</si>
  <si>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</si>
  <si>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</si>
  <si>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</si>
  <si>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</si>
  <si>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</si>
  <si>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</si>
  <si>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</si>
  <si>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</si>
  <si>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</si>
  <si>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</si>
  <si>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</si>
  <si>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</si>
  <si>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</si>
  <si>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</si>
  <si>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</si>
  <si>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</si>
  <si>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</si>
  <si>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</si>
  <si>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</si>
  <si>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</si>
  <si>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</si>
  <si>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</si>
  <si>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</si>
  <si>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</si>
  <si>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</si>
  <si>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</si>
  <si>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</si>
  <si>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</si>
  <si>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</si>
  <si>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</si>
  <si>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</si>
  <si>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</si>
  <si>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</si>
  <si>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</si>
  <si>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</si>
  <si>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</si>
  <si>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</si>
  <si>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</si>
  <si>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</si>
  <si>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</si>
  <si>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</si>
  <si>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</si>
  <si>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</si>
  <si>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</si>
  <si>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</si>
  <si>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</si>
  <si>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</si>
  <si>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</si>
  <si>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</si>
  <si>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</si>
  <si>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</si>
  <si>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</si>
  <si>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</si>
  <si>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</si>
  <si>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</si>
  <si>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</si>
  <si>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</si>
  <si>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</si>
  <si>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</si>
  <si>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</si>
  <si>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</si>
  <si>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</si>
  <si>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</si>
  <si>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</si>
  <si>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</si>
  <si>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</si>
  <si>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</si>
  <si>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</si>
  <si>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</si>
  <si>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</si>
  <si>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</si>
  <si>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</si>
  <si>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</si>
  <si>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</si>
  <si>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</si>
  <si>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</si>
  <si>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</si>
  <si>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</si>
  <si>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</si>
  <si>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</si>
  <si>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</si>
  <si>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</si>
  <si>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</si>
  <si>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</si>
  <si>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</si>
  <si>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</si>
  <si>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</si>
  <si>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</si>
  <si>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</si>
  <si>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</si>
  <si>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</si>
  <si>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</si>
  <si>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</si>
  <si>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</si>
  <si>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</si>
  <si>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</si>
  <si>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</si>
  <si>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</si>
  <si>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</si>
  <si>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</si>
  <si>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</si>
  <si>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</si>
  <si>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</si>
  <si>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</si>
  <si>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</si>
  <si>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</si>
  <si>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</si>
  <si>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</si>
  <si>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</si>
  <si>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</si>
  <si>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</si>
  <si>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</si>
  <si>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</si>
  <si>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</si>
  <si>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</si>
  <si>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</si>
  <si>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</si>
  <si>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</si>
  <si>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</si>
  <si>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</si>
  <si>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</si>
  <si>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</si>
  <si>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</si>
  <si>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</si>
  <si>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</si>
  <si>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</si>
  <si>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</si>
  <si>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</si>
  <si>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</si>
  <si>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</si>
  <si>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</si>
  <si>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</si>
  <si>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</si>
  <si>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</si>
  <si>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</si>
  <si>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</si>
  <si>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</si>
  <si>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</si>
  <si>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</si>
  <si>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</si>
  <si>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</si>
  <si>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</si>
  <si>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</si>
  <si>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</si>
  <si>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</si>
  <si>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</si>
  <si>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</si>
  <si>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</si>
  <si>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</si>
  <si>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</si>
  <si>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</si>
  <si>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</si>
  <si>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</si>
  <si>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</si>
  <si>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</si>
  <si>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</si>
  <si>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</si>
  <si>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</si>
  <si>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</si>
  <si>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</si>
  <si>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</si>
  <si>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</si>
  <si>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</si>
  <si>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</si>
  <si>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</si>
  <si>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</si>
  <si>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</si>
  <si>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</si>
  <si>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</si>
  <si>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</si>
  <si>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</si>
  <si>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</si>
  <si>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</si>
  <si>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</si>
  <si>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</si>
  <si>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</si>
  <si>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</si>
  <si>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</si>
  <si>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</si>
  <si>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</si>
  <si>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</si>
  <si>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</si>
  <si>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</si>
  <si>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</si>
  <si>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</si>
  <si>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</si>
  <si>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</si>
  <si>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</si>
  <si>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</si>
  <si>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</si>
  <si>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</si>
  <si>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</si>
  <si>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</si>
  <si>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</si>
  <si>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</si>
  <si>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</si>
  <si>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</si>
  <si>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</si>
  <si>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</si>
  <si>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</si>
  <si>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</si>
  <si>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</si>
  <si>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</si>
  <si>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</si>
  <si>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</si>
  <si>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</si>
  <si>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</si>
  <si>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</si>
  <si>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</si>
  <si>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</si>
  <si>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</si>
  <si>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</si>
  <si>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</si>
  <si>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</si>
  <si>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</si>
  <si>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</si>
  <si>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</si>
  <si>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</si>
  <si>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</si>
  <si>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</si>
  <si>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</si>
  <si>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</si>
  <si>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</si>
  <si>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</si>
  <si>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</si>
  <si>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</si>
  <si>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</si>
  <si>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</si>
  <si>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</si>
  <si>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</si>
  <si>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</si>
  <si>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</si>
  <si>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</si>
  <si>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</si>
  <si>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</si>
  <si>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</si>
  <si>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</si>
  <si>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</si>
  <si>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</si>
  <si>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</si>
  <si>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</si>
  <si>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</si>
  <si>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</si>
  <si>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</si>
  <si>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</si>
  <si>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</si>
  <si>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</si>
  <si>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</si>
  <si>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</si>
  <si>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</si>
  <si>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</si>
  <si>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</si>
  <si>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</si>
  <si>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</si>
  <si>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</si>
  <si>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</si>
  <si>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</si>
  <si>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</si>
  <si>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</si>
  <si>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</si>
  <si>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</si>
  <si>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</si>
  <si>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</si>
  <si>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</si>
  <si>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</si>
  <si>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</si>
  <si>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</si>
  <si>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</si>
  <si>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</si>
  <si>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</si>
  <si>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</si>
  <si>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</si>
  <si>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</si>
  <si>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</si>
  <si>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</si>
  <si>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</si>
  <si>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</si>
  <si>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</si>
  <si>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</si>
  <si>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</si>
  <si>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</si>
  <si>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</si>
  <si>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</si>
  <si>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</si>
  <si>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</si>
  <si>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</si>
  <si>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</si>
  <si>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</si>
  <si>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</si>
  <si>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</si>
  <si>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</si>
  <si>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</si>
  <si>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</si>
  <si>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</si>
  <si>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</si>
  <si>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</si>
  <si>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</si>
  <si>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</si>
  <si>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</si>
  <si>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</si>
  <si>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</si>
  <si>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</si>
  <si>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</si>
  <si>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</si>
  <si>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</si>
  <si>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</si>
  <si>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</si>
  <si>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</si>
  <si>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</si>
  <si>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</si>
  <si>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</si>
  <si>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</si>
  <si>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</si>
  <si>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</si>
  <si>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</si>
  <si>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</si>
  <si>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</si>
  <si>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</si>
  <si>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</si>
  <si>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</si>
  <si>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</si>
  <si>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</si>
  <si>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</si>
  <si>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</si>
  <si>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</si>
  <si>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</si>
  <si>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</si>
  <si>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</si>
  <si>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</si>
  <si>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</si>
  <si>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</si>
  <si>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</si>
  <si>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</si>
  <si>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</si>
  <si>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</si>
  <si>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</si>
  <si>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</si>
  <si>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</si>
  <si>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</si>
  <si>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</si>
  <si>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</si>
  <si>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</si>
  <si>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</si>
  <si>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</si>
  <si>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</si>
  <si>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</si>
  <si>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</si>
  <si>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</si>
  <si>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</si>
  <si>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</si>
  <si>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</si>
  <si>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</si>
  <si>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</si>
  <si>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</si>
  <si>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</si>
  <si>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</si>
  <si>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</si>
  <si>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</si>
  <si>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</si>
  <si>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</si>
  <si>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</si>
  <si>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</si>
  <si>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</si>
  <si>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</si>
  <si>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</si>
  <si>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</si>
  <si>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</si>
  <si>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</si>
  <si>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</si>
  <si>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</si>
  <si>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</si>
  <si>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</si>
  <si>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</si>
  <si>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</si>
  <si>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</si>
  <si>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</si>
  <si>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</si>
  <si>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</si>
  <si>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</si>
  <si>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</si>
  <si>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</si>
  <si>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</si>
  <si>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</si>
  <si>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</si>
  <si>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</si>
  <si>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</si>
  <si>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</si>
  <si>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</si>
  <si>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</si>
  <si>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</si>
  <si>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</si>
  <si>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</si>
  <si>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</si>
  <si>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</si>
  <si>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</si>
  <si>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</si>
  <si>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</si>
  <si>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</si>
  <si>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</si>
  <si>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</si>
  <si>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</si>
  <si>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</si>
  <si>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</si>
  <si>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</si>
  <si>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</si>
  <si>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</si>
  <si>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</si>
  <si>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</si>
  <si>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</si>
  <si>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</si>
  <si>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</si>
  <si>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</si>
  <si>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</si>
  <si>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</si>
  <si>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</si>
  <si>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</si>
  <si>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</si>
  <si>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</si>
  <si>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</si>
  <si>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</si>
  <si>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</si>
  <si>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</si>
  <si>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</si>
  <si>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</si>
  <si>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</si>
  <si>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</si>
  <si>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</si>
  <si>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</si>
  <si>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</si>
  <si>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</si>
  <si>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</si>
  <si>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</si>
  <si>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</si>
  <si>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</si>
  <si>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</si>
  <si>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</si>
  <si>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</si>
  <si>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</si>
  <si>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</si>
  <si>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</si>
  <si>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</si>
  <si>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</si>
  <si>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</si>
  <si>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</si>
  <si>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</si>
  <si>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</si>
  <si>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</si>
  <si>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</si>
  <si>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</si>
  <si>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</si>
  <si>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</si>
  <si>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</si>
  <si>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</si>
  <si>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</si>
  <si>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</si>
  <si>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</si>
  <si>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</si>
  <si>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</si>
  <si>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</si>
  <si>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</si>
  <si>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</si>
  <si>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</si>
  <si>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</si>
  <si>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</si>
  <si>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</si>
  <si>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</si>
  <si>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</si>
  <si>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</si>
  <si>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</si>
  <si>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</si>
  <si>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</si>
  <si>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</si>
  <si>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</si>
  <si>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</si>
  <si>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</si>
  <si>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</si>
  <si>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</si>
  <si>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</si>
  <si>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</si>
  <si>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</si>
  <si>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</si>
  <si>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</si>
  <si>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</si>
  <si>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</si>
  <si>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</si>
  <si>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</si>
  <si>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</si>
  <si>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</si>
  <si>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</si>
  <si>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</si>
  <si>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</si>
  <si>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</si>
  <si>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</si>
  <si>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</si>
  <si>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</si>
  <si>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</si>
  <si>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</si>
  <si>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</si>
  <si>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</si>
  <si>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</si>
  <si>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</si>
  <si>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</si>
  <si>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</si>
  <si>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</si>
  <si>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</si>
  <si>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</si>
  <si>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</si>
  <si>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</si>
  <si>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</si>
  <si>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</si>
  <si>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</si>
  <si>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</si>
  <si>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</si>
  <si>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</si>
  <si>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</si>
  <si>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</si>
  <si>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</si>
  <si>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</si>
  <si>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</si>
  <si>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</si>
  <si>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</si>
  <si>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</si>
  <si>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</si>
  <si>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</si>
  <si>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</si>
  <si>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</si>
  <si>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</si>
  <si>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</si>
  <si>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</si>
  <si>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</si>
  <si>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</si>
  <si>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</si>
  <si>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</si>
  <si>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</si>
  <si>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</si>
  <si>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</si>
  <si>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</si>
  <si>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</si>
  <si>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</si>
  <si>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</si>
  <si>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</si>
  <si>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</si>
  <si>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</si>
  <si>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</si>
  <si>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</si>
  <si>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</si>
  <si>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</si>
  <si>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</si>
  <si>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</si>
  <si>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</si>
  <si>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</si>
  <si>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</si>
  <si>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</si>
  <si>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</si>
  <si>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</si>
  <si>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</si>
  <si>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</si>
  <si>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</si>
  <si>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</si>
  <si>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</si>
  <si>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</si>
  <si>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</si>
  <si>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</si>
  <si>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</si>
  <si>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</si>
  <si>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</si>
  <si>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</si>
  <si>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</si>
  <si>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</si>
  <si>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</si>
  <si>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</si>
  <si>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</si>
  <si>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</si>
  <si>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</si>
  <si>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</si>
  <si>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</si>
  <si>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</si>
  <si>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</si>
  <si>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</si>
  <si>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</si>
  <si>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</si>
  <si>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</si>
  <si>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</si>
  <si>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</si>
  <si>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</si>
  <si>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</si>
  <si>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</si>
  <si>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</si>
  <si>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</si>
  <si>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</si>
  <si>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</si>
  <si>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</si>
  <si>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</si>
  <si>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</si>
  <si>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</si>
  <si>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</si>
  <si>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</si>
  <si>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</si>
  <si>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</si>
  <si>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</si>
  <si>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</si>
  <si>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</si>
  <si>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</si>
  <si>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</si>
  <si>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</si>
  <si>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</si>
  <si>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</si>
  <si>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</si>
  <si>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</si>
  <si>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</si>
  <si>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</si>
  <si>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</si>
  <si>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</si>
  <si>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</si>
  <si>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</si>
  <si>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</si>
  <si>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</si>
  <si>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</si>
  <si>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</si>
  <si>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</si>
  <si>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</si>
  <si>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</si>
  <si>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</si>
  <si>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</si>
  <si>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</si>
  <si>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</si>
  <si>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</si>
  <si>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</si>
  <si>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</si>
  <si>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</si>
  <si>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</si>
  <si>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</si>
  <si>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</si>
  <si>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</si>
  <si>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</si>
  <si>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</si>
  <si>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</si>
  <si>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</si>
  <si>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</si>
  <si>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</si>
  <si>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</si>
  <si>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</si>
  <si>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</si>
  <si>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</si>
  <si>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</si>
  <si>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</si>
  <si>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</si>
  <si>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</si>
  <si>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</si>
  <si>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</si>
  <si>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</si>
  <si>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</si>
  <si>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</si>
  <si>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</si>
  <si>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</si>
  <si>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</si>
  <si>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</si>
  <si>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</si>
  <si>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</si>
  <si>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</si>
  <si>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</si>
  <si>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</si>
  <si>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</si>
  <si>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</si>
  <si>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</si>
  <si>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</si>
  <si>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</si>
  <si>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</si>
  <si>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</si>
  <si>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</si>
  <si>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</si>
  <si>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</si>
  <si>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</si>
  <si>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</si>
  <si>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</si>
  <si>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</si>
  <si>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</si>
  <si>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</si>
  <si>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</si>
  <si>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</si>
  <si>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</si>
  <si>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</si>
  <si>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</si>
  <si>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</si>
  <si>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</si>
  <si>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</si>
  <si>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</si>
  <si>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</si>
  <si>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</si>
  <si>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</si>
  <si>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</si>
  <si>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</si>
  <si>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</si>
  <si>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</si>
  <si>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</si>
  <si>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</si>
  <si>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</si>
  <si>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</si>
  <si>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</si>
  <si>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</si>
  <si>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</si>
  <si>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</si>
  <si>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</si>
  <si>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</si>
  <si>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</si>
  <si>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</si>
  <si>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</si>
  <si>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</si>
  <si>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</si>
  <si>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</si>
  <si>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</si>
  <si>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</si>
  <si>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</si>
  <si>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</si>
  <si>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</si>
  <si>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</si>
  <si>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</si>
  <si>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</si>
  <si>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</si>
  <si>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</si>
  <si>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</si>
  <si>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</si>
  <si>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</si>
  <si>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</si>
  <si>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</si>
  <si>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</si>
  <si>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</si>
  <si>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</si>
  <si>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</si>
  <si>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</si>
  <si>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</si>
  <si>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</si>
  <si>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</si>
  <si>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</si>
  <si>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</si>
  <si>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</si>
  <si>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</si>
  <si>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</si>
  <si>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</si>
  <si>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</si>
  <si>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</si>
  <si>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</si>
  <si>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</si>
  <si>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</si>
  <si>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</si>
  <si>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</si>
  <si>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</si>
  <si>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</si>
  <si>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</si>
  <si>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</si>
  <si>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</si>
  <si>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</si>
  <si>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</si>
  <si>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</si>
  <si>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</si>
  <si>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</si>
  <si>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</si>
  <si>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</si>
  <si>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</si>
  <si>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</si>
  <si>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</si>
  <si>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</si>
  <si>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</si>
  <si>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</si>
  <si>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</si>
  <si>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</si>
  <si>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</si>
  <si>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</si>
  <si>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</si>
  <si>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</si>
  <si>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</si>
  <si>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</si>
  <si>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</si>
  <si>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</si>
  <si>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</si>
  <si>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</si>
  <si>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</si>
  <si>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</si>
  <si>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</si>
  <si>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</si>
  <si>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</si>
  <si>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</si>
  <si>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</si>
  <si>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</si>
  <si>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</si>
  <si>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</si>
  <si>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</si>
  <si>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</si>
  <si>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</si>
  <si>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</si>
  <si>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</si>
  <si>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</si>
  <si>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</si>
  <si>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</si>
  <si>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</si>
  <si>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</si>
  <si>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</si>
  <si>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</si>
  <si>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</si>
  <si>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</si>
  <si>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</si>
  <si>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</si>
  <si>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</si>
  <si>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</si>
  <si>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</si>
  <si>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</si>
  <si>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</si>
  <si>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</si>
  <si>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</si>
  <si>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</si>
  <si>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</si>
  <si>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</si>
  <si>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</si>
  <si>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</si>
  <si>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</si>
  <si>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</si>
  <si>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</si>
  <si>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</si>
  <si>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</si>
  <si>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</si>
  <si>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</si>
  <si>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</si>
  <si>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</si>
  <si>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</si>
  <si>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</si>
  <si>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</si>
  <si>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</si>
  <si>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</si>
  <si>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</si>
  <si>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</si>
  <si>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</si>
  <si>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</si>
  <si>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</si>
  <si>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</si>
  <si>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</si>
  <si>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</si>
  <si>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</si>
  <si>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</si>
  <si>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</si>
  <si>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</si>
  <si>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</si>
  <si>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</si>
  <si>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</si>
  <si>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</si>
  <si>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</si>
  <si>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</si>
  <si>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</si>
  <si>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</si>
  <si>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</si>
  <si>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</si>
  <si>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</si>
  <si>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</si>
  <si>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</si>
  <si>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</si>
  <si>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</si>
  <si>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</si>
  <si>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</si>
  <si>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</si>
  <si>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</si>
  <si>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</si>
  <si>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</si>
  <si>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</si>
  <si>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</si>
  <si>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</si>
  <si>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</si>
  <si>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</si>
  <si>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</si>
  <si>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</si>
  <si>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</si>
  <si>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</si>
  <si>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</si>
  <si>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</si>
  <si>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</si>
  <si>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</si>
  <si>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</si>
  <si>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</si>
  <si>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</si>
  <si>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</si>
  <si>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</si>
  <si>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</si>
  <si>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</si>
  <si>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</si>
  <si>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</si>
  <si>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</si>
  <si>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</si>
  <si>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</si>
  <si>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</si>
  <si>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</si>
  <si>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</si>
  <si>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</si>
  <si>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</si>
  <si>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</si>
  <si>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</si>
  <si>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</si>
  <si>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</si>
  <si>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</si>
  <si>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</si>
  <si>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</si>
  <si>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</si>
  <si>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</si>
  <si>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</si>
  <si>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</si>
  <si>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</si>
  <si>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</si>
  <si>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</si>
  <si>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</si>
  <si>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</si>
  <si>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</si>
  <si>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</si>
  <si>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</si>
  <si>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</si>
  <si>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</si>
  <si>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</si>
  <si>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</si>
  <si>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</si>
  <si>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</si>
  <si>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</si>
  <si>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</si>
  <si>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</si>
  <si>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</si>
  <si>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</si>
  <si>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</si>
  <si>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</si>
  <si>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</si>
  <si>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</si>
  <si>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</si>
  <si>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</si>
  <si>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</si>
  <si>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</si>
  <si>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</si>
  <si>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</si>
  <si>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</si>
  <si>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</si>
  <si>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</si>
  <si>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</si>
  <si>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</si>
  <si>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</si>
  <si>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</si>
  <si>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</si>
  <si>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</si>
  <si>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</si>
  <si>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</si>
  <si>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</si>
  <si>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</si>
  <si>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</si>
  <si>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</si>
  <si>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</si>
  <si>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</si>
  <si>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</si>
  <si>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</si>
  <si>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</si>
  <si>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</si>
  <si>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</si>
  <si>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</si>
  <si>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</si>
  <si>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</si>
  <si>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</si>
  <si>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</si>
  <si>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</si>
  <si>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</si>
  <si>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</si>
  <si>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</si>
  <si>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</si>
  <si>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</si>
  <si>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</si>
  <si>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</si>
  <si>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</si>
  <si>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</si>
  <si>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</si>
  <si>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</si>
  <si>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</si>
  <si>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</si>
  <si>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</si>
  <si>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</si>
  <si>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</si>
  <si>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</si>
  <si>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</si>
  <si>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</si>
  <si>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</si>
  <si>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</si>
  <si>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</si>
  <si>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</si>
  <si>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</si>
  <si>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</si>
  <si>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</si>
  <si>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</si>
  <si>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</si>
  <si>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</si>
  <si>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</si>
  <si>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</si>
  <si>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</si>
  <si>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</si>
  <si>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</si>
  <si>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</si>
  <si>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</si>
  <si>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</si>
  <si>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</si>
  <si>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</si>
  <si>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</si>
  <si>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</si>
  <si>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</si>
  <si>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</si>
  <si>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</si>
  <si>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</si>
  <si>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</si>
  <si>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</si>
  <si>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</si>
  <si>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</si>
  <si>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</si>
  <si>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</si>
  <si>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</si>
  <si>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</si>
  <si>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</si>
  <si>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</si>
  <si>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</si>
  <si>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</si>
  <si>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</si>
  <si>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</si>
  <si>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</si>
  <si>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</si>
  <si>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</si>
  <si>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</si>
  <si>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</si>
  <si>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</si>
  <si>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</si>
  <si>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</si>
  <si>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</si>
  <si>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</si>
  <si>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</si>
  <si>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</si>
  <si>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</si>
  <si>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</si>
  <si>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</si>
  <si>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</si>
  <si>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</si>
  <si>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</si>
  <si>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</si>
  <si>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</si>
  <si>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</si>
  <si>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</si>
  <si>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</si>
  <si>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</si>
  <si>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</si>
  <si>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</si>
  <si>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</si>
  <si>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</si>
  <si>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</si>
  <si>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</si>
  <si>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</si>
  <si>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</si>
  <si>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</si>
  <si>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</si>
  <si>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</si>
  <si>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</si>
  <si>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</si>
  <si>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</si>
  <si>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</si>
  <si>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</si>
  <si>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</si>
  <si>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</si>
  <si>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</si>
  <si>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</si>
  <si>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</si>
  <si>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</si>
  <si>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</si>
  <si>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</si>
  <si>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</si>
  <si>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</si>
  <si>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</si>
  <si>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</si>
  <si>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</si>
  <si>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</si>
  <si>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</si>
  <si>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</si>
  <si>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</si>
  <si>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</si>
  <si>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</si>
  <si>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</si>
  <si>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</si>
  <si>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</si>
  <si>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</si>
  <si>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</si>
  <si>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</si>
  <si>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</si>
  <si>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</si>
  <si>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</si>
  <si>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</si>
  <si>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</si>
  <si>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</si>
  <si>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</si>
  <si>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</si>
  <si>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</si>
  <si>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</si>
  <si>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</si>
  <si>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</si>
  <si>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</si>
  <si>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</si>
  <si>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</si>
  <si>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</si>
  <si>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</si>
  <si>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</si>
  <si>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</si>
  <si>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</si>
  <si>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</si>
  <si>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</si>
  <si>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</si>
  <si>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</si>
  <si>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</si>
  <si>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</si>
  <si>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</si>
  <si>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</si>
  <si>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</si>
  <si>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</si>
  <si>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</si>
  <si>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</si>
  <si>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</si>
  <si>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</si>
  <si>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</si>
  <si>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</si>
  <si>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</si>
  <si>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</si>
  <si>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</si>
  <si>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</si>
  <si>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</si>
  <si>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</si>
  <si>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</si>
  <si>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</si>
  <si>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</si>
  <si>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</si>
  <si>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</si>
  <si>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</si>
  <si>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</si>
  <si>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</si>
  <si>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</si>
  <si>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</si>
  <si>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</si>
  <si>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</si>
  <si>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</si>
  <si>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</si>
  <si>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</si>
  <si>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</si>
  <si>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</si>
  <si>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</si>
  <si>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</si>
  <si>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</si>
  <si>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</si>
  <si>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</si>
  <si>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</si>
  <si>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</si>
  <si>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</si>
  <si>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</si>
  <si>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</si>
  <si>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</si>
  <si>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</si>
  <si>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</si>
  <si>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</si>
  <si>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</si>
  <si>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</si>
  <si>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</si>
  <si>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</si>
  <si>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</si>
  <si>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</si>
  <si>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</si>
  <si>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</si>
  <si>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</si>
  <si>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</si>
  <si>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</si>
  <si>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</si>
  <si>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</si>
  <si>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</si>
  <si>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</si>
  <si>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</si>
  <si>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</si>
  <si>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</si>
  <si>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</si>
  <si>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</si>
  <si>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</si>
  <si>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</si>
  <si>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</si>
  <si>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</si>
  <si>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</si>
  <si>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</si>
  <si>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</si>
  <si>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</si>
  <si>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</si>
  <si>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</si>
  <si>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</si>
  <si>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</si>
  <si>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</si>
  <si>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</si>
  <si>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</si>
  <si>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</si>
  <si>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</si>
  <si>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</si>
  <si>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</si>
  <si>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</si>
  <si>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</si>
  <si>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</si>
  <si>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</si>
  <si>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</si>
  <si>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</si>
  <si>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</si>
  <si>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</si>
  <si>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</si>
  <si>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</si>
  <si>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</si>
  <si>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</si>
  <si>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</si>
  <si>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</si>
  <si>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</si>
  <si>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</si>
  <si>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</si>
  <si>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</si>
  <si>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</si>
  <si>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</si>
  <si>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</si>
  <si>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</si>
  <si>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</si>
  <si>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</si>
  <si>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</si>
  <si>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</si>
  <si>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</si>
  <si>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</si>
  <si>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</si>
  <si>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</si>
  <si>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</si>
  <si>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</si>
  <si>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</si>
  <si>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</si>
  <si>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</si>
  <si>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</si>
  <si>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</si>
  <si>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</si>
  <si>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</si>
  <si>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</si>
  <si>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</si>
  <si>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</si>
  <si>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</si>
  <si>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</si>
  <si>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</si>
  <si>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</si>
  <si>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</si>
  <si>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</si>
  <si>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</si>
  <si>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</si>
  <si>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</si>
  <si>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</si>
  <si>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</si>
  <si>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</si>
  <si>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</si>
  <si>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</si>
  <si>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</si>
  <si>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</si>
  <si>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</si>
  <si>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</si>
  <si>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</si>
  <si>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</si>
  <si>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</si>
  <si>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</si>
  <si>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</si>
  <si>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</si>
  <si>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</si>
  <si>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</si>
  <si>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</si>
  <si>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</si>
  <si>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</si>
  <si>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</si>
  <si>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</si>
  <si>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</si>
  <si>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</si>
  <si>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</si>
  <si>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</si>
  <si>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</si>
  <si>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</si>
  <si>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</si>
  <si>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</si>
  <si>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</si>
  <si>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</si>
  <si>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</si>
  <si>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</si>
  <si>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</si>
  <si>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</si>
  <si>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</si>
  <si>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</si>
  <si>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</si>
  <si>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</si>
  <si>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</si>
  <si>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</si>
  <si>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</si>
  <si>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</si>
  <si>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</si>
  <si>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</si>
  <si>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</si>
  <si>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</si>
  <si>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</si>
  <si>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</si>
  <si>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</si>
  <si>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</si>
  <si>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</si>
  <si>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</si>
  <si>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</si>
  <si>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</si>
  <si>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</si>
  <si>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</si>
  <si>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</si>
  <si>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</si>
  <si>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</si>
  <si>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</si>
  <si>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</si>
  <si>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</si>
  <si>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</si>
  <si>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</si>
  <si>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</si>
  <si>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</si>
  <si>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</si>
  <si>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</si>
  <si>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</si>
  <si>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</si>
  <si>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</si>
  <si>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</si>
  <si>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</si>
  <si>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</si>
  <si>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</si>
  <si>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</si>
  <si>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</si>
  <si>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</si>
  <si>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</si>
  <si>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</si>
  <si>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</si>
  <si>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</si>
  <si>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</si>
  <si>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</si>
  <si>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</si>
  <si>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</si>
  <si>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</si>
  <si>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</si>
  <si>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</si>
  <si>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</si>
  <si>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</si>
  <si>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</si>
  <si>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</si>
  <si>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</si>
  <si>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</si>
  <si>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</si>
  <si>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</si>
  <si>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</si>
  <si>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</si>
  <si>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</si>
  <si>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</si>
  <si>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</si>
  <si>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</si>
  <si>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</si>
  <si>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</si>
  <si>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</si>
  <si>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</si>
  <si>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</si>
  <si>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</si>
  <si>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</si>
  <si>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</si>
  <si>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</si>
  <si>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</si>
  <si>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</si>
  <si>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</si>
  <si>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</si>
  <si>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</si>
  <si>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</si>
  <si>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</si>
  <si>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</si>
  <si>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</si>
  <si>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</si>
  <si>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</si>
  <si>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</si>
  <si>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</si>
  <si>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</si>
  <si>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</si>
  <si>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</si>
  <si>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</si>
  <si>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</si>
  <si>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</si>
  <si>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</si>
  <si>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</si>
  <si>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</si>
  <si>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</si>
  <si>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</si>
  <si>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</si>
  <si>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</si>
  <si>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</si>
  <si>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</si>
  <si>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</si>
  <si>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</si>
  <si>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</si>
  <si>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</si>
  <si>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</si>
  <si>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</si>
  <si>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</si>
  <si>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</si>
  <si>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</si>
  <si>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</si>
  <si>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</si>
  <si>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</si>
  <si>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</si>
  <si>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</si>
  <si>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</si>
  <si>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</si>
  <si>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</si>
  <si>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</si>
  <si>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</si>
  <si>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</si>
  <si>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</si>
  <si>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</si>
  <si>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</si>
  <si>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</si>
  <si>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</si>
  <si>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</si>
  <si>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</si>
  <si>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</si>
  <si>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</si>
  <si>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</si>
  <si>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</si>
  <si>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</si>
  <si>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</si>
  <si>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</si>
  <si>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</si>
  <si>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</si>
  <si>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</si>
  <si>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</si>
  <si>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</si>
  <si>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</si>
  <si>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</si>
  <si>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</si>
  <si>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</si>
  <si>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</si>
  <si>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</si>
  <si>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</si>
  <si>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</si>
  <si>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</si>
  <si>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</si>
  <si>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</si>
  <si>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</si>
  <si>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</si>
  <si>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</si>
  <si>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</si>
  <si>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</si>
  <si>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</si>
  <si>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</si>
  <si>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</si>
  <si>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</si>
  <si>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</si>
  <si>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</si>
  <si>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</si>
  <si>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</si>
  <si>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</si>
  <si>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</si>
  <si>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</si>
  <si>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</si>
  <si>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</si>
  <si>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</si>
  <si>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</si>
  <si>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</si>
  <si>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</si>
  <si>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</si>
  <si>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</si>
  <si>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</si>
  <si>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</si>
  <si>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</si>
  <si>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</si>
  <si>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</si>
  <si>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</si>
  <si>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</si>
  <si>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</si>
  <si>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</si>
  <si>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</si>
  <si>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</si>
  <si>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</si>
  <si>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</si>
  <si>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</si>
  <si>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</si>
  <si>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</si>
  <si>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</si>
  <si>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</si>
  <si>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</si>
  <si>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</si>
  <si>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</si>
  <si>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</si>
  <si>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</si>
  <si>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</si>
  <si>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</si>
  <si>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</si>
  <si>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</si>
  <si>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</si>
  <si>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</si>
  <si>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</si>
  <si>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</si>
  <si>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</si>
  <si>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</si>
  <si>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</si>
  <si>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</si>
  <si>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</si>
  <si>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</si>
  <si>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</si>
  <si>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</si>
  <si>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</si>
  <si>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</si>
  <si>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</si>
  <si>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</si>
  <si>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</si>
  <si>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</si>
  <si>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</si>
  <si>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</si>
  <si>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</si>
  <si>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</si>
  <si>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</si>
  <si>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</si>
  <si>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</si>
  <si>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</si>
  <si>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</si>
  <si>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</si>
  <si>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</si>
  <si>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</si>
  <si>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</si>
  <si>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</si>
  <si>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</si>
  <si>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</si>
  <si>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</si>
  <si>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</si>
  <si>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</si>
  <si>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</si>
  <si>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</si>
  <si>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</si>
  <si>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</si>
  <si>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</si>
  <si>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</si>
  <si>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</si>
  <si>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</si>
  <si>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</si>
  <si>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</si>
  <si>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</si>
  <si>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</si>
  <si>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</si>
  <si>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</si>
  <si>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</si>
  <si>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</si>
  <si>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</si>
  <si>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</si>
  <si>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</si>
  <si>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</si>
  <si>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</si>
  <si>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</si>
  <si>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</si>
  <si>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</si>
  <si>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</si>
  <si>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</si>
  <si>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</si>
  <si>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</si>
  <si>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</si>
  <si>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</si>
  <si>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</si>
  <si>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</si>
  <si>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</si>
  <si>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</si>
  <si>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</si>
  <si>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</si>
  <si>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</si>
  <si>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</si>
  <si>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</si>
  <si>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</si>
  <si>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</si>
  <si>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</si>
  <si>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</si>
  <si>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</si>
  <si>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</si>
  <si>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</si>
  <si>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</si>
  <si>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</si>
  <si>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</si>
  <si>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</si>
  <si>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</si>
  <si>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</si>
  <si>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</si>
  <si>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</si>
  <si>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</si>
  <si>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</si>
  <si>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</si>
  <si>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</si>
  <si>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</si>
  <si>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</si>
  <si>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</si>
  <si>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</si>
  <si>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</si>
  <si>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</si>
  <si>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</si>
  <si>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</si>
  <si>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</si>
  <si>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</si>
  <si>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</si>
  <si>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</si>
  <si>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</si>
  <si>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</si>
  <si>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</si>
  <si>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</si>
  <si>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</si>
  <si>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</si>
  <si>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</si>
  <si>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</si>
  <si>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</si>
  <si>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</si>
  <si>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</si>
  <si>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</si>
  <si>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</si>
  <si>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</si>
  <si>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</si>
  <si>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</si>
  <si>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</si>
  <si>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</si>
  <si>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</si>
  <si>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</si>
  <si>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</si>
  <si>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</si>
  <si>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</si>
  <si>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</si>
  <si>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</si>
  <si>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</si>
  <si>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</si>
  <si>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</si>
  <si>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</si>
  <si>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</si>
  <si>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</si>
  <si>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</si>
  <si>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</si>
  <si>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</si>
  <si>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</si>
  <si>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</si>
  <si>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</si>
  <si>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</si>
  <si>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</si>
  <si>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</si>
  <si>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</si>
  <si>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</si>
  <si>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</si>
  <si>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</si>
  <si>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</si>
  <si>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</si>
  <si>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</si>
  <si>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</si>
  <si>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</si>
  <si>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</si>
  <si>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</si>
  <si>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</si>
  <si>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</si>
  <si>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</si>
  <si>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</si>
  <si>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</si>
  <si>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</si>
  <si>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</si>
  <si>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</si>
  <si>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</si>
  <si>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</si>
  <si>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</si>
  <si>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</si>
  <si>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</si>
  <si>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</si>
  <si>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</si>
  <si>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</si>
  <si>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</si>
  <si>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</si>
  <si>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</si>
  <si>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</si>
  <si>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</si>
  <si>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</si>
  <si>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</si>
  <si>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</si>
  <si>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</si>
  <si>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</si>
  <si>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</si>
  <si>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</si>
  <si>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</si>
  <si>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</si>
  <si>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</si>
  <si>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</si>
  <si>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</si>
  <si>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</si>
  <si>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</si>
  <si>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</si>
  <si>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</si>
  <si>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</si>
  <si>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</si>
  <si>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</si>
  <si>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</si>
  <si>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</si>
  <si>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</si>
  <si>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</si>
  <si>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</si>
  <si>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</si>
  <si>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</si>
  <si>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</si>
  <si>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</si>
  <si>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</si>
  <si>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</si>
  <si>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</si>
  <si>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</si>
  <si>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</si>
  <si>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</si>
  <si>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</si>
  <si>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</si>
  <si>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</si>
  <si>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</si>
  <si>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</si>
  <si>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</si>
  <si>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</si>
  <si>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</si>
  <si>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</si>
  <si>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</si>
  <si>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</si>
  <si>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</si>
  <si>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</si>
  <si>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</si>
  <si>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</si>
  <si>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</si>
  <si>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</si>
  <si>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</si>
  <si>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</si>
  <si>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</si>
  <si>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</si>
  <si>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</si>
  <si>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</si>
  <si>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</si>
  <si>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</si>
  <si>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</si>
  <si>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</si>
  <si>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</si>
  <si>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</si>
  <si>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</si>
  <si>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</si>
  <si>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</si>
  <si>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</si>
  <si>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</si>
  <si>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</si>
  <si>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</si>
  <si>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</si>
  <si>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</si>
  <si>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</si>
  <si>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</si>
  <si>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</si>
  <si>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</si>
  <si>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</si>
  <si>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</si>
  <si>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</si>
  <si>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</si>
  <si>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</si>
  <si>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</si>
  <si>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</si>
  <si>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</si>
  <si>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</si>
  <si>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</si>
  <si>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</si>
  <si>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</si>
  <si>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</si>
  <si>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</si>
  <si>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</si>
  <si>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</si>
  <si>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</si>
  <si>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</si>
  <si>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</si>
  <si>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</si>
  <si>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</si>
  <si>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</si>
  <si>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</si>
  <si>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</si>
  <si>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</si>
  <si>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</si>
  <si>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</si>
  <si>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</si>
  <si>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</si>
  <si>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</si>
  <si>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</si>
  <si>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</si>
  <si>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</si>
  <si>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</si>
  <si>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</si>
  <si>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</si>
  <si>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</si>
  <si>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</si>
  <si>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</si>
  <si>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</si>
  <si>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</si>
  <si>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</si>
  <si>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</si>
  <si>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</si>
  <si>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</si>
  <si>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</si>
  <si>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</si>
  <si>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</si>
  <si>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</si>
  <si>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</si>
  <si>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</si>
  <si>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</si>
  <si>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</si>
  <si>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</si>
  <si>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</si>
  <si>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</si>
  <si>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</si>
  <si>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</si>
  <si>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</si>
  <si>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</si>
  <si>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</si>
  <si>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</si>
  <si>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</si>
  <si>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</si>
  <si>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</si>
  <si>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</si>
  <si>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</si>
  <si>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</si>
  <si>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</si>
  <si>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</si>
  <si>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</si>
  <si>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</si>
  <si>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</si>
  <si>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</si>
  <si>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</si>
  <si>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</si>
  <si>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</si>
  <si>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</si>
  <si>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</si>
  <si>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</si>
  <si>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</si>
  <si>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</si>
  <si>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</si>
  <si>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</si>
  <si>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</si>
  <si>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</si>
  <si>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</si>
  <si>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</si>
  <si>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</si>
  <si>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</si>
  <si>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</si>
  <si>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</si>
  <si>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</si>
  <si>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</si>
  <si>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</si>
  <si>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</si>
  <si>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</si>
  <si>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</si>
  <si>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</si>
  <si>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</si>
  <si>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</si>
  <si>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</si>
  <si>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</si>
  <si>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</si>
  <si>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</si>
  <si>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</si>
  <si>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</si>
  <si>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</si>
  <si>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</si>
  <si>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</si>
  <si>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</si>
  <si>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</si>
  <si>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</si>
  <si>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</si>
  <si>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</si>
  <si>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</si>
  <si>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</si>
  <si>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</si>
  <si>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</si>
  <si>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</si>
  <si>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</si>
  <si>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</si>
  <si>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</si>
  <si>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</si>
  <si>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</si>
  <si>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</si>
  <si>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</si>
  <si>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</si>
  <si>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</si>
  <si>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</si>
  <si>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</si>
  <si>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</si>
  <si>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</si>
  <si>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</si>
  <si>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</si>
  <si>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</si>
  <si>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</si>
  <si>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</si>
  <si>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</si>
  <si>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</si>
  <si>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</si>
  <si>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</si>
  <si>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</si>
  <si>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</si>
  <si>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</si>
  <si>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</si>
  <si>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</si>
  <si>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</si>
  <si>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</si>
  <si>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</si>
  <si>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</si>
  <si>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</si>
  <si>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</si>
  <si>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</si>
  <si>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</si>
  <si>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</si>
  <si>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</si>
  <si>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</si>
  <si>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</si>
  <si>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</si>
  <si>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</si>
  <si>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</si>
  <si>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</si>
  <si>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</si>
  <si>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</si>
  <si>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</si>
  <si>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</si>
  <si>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</si>
  <si>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</si>
  <si>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</si>
  <si>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</si>
  <si>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</si>
  <si>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</si>
  <si>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</si>
  <si>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</si>
  <si>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</si>
  <si>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</si>
  <si>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</si>
  <si>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</si>
  <si>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</si>
  <si>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</si>
  <si>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</si>
  <si>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</si>
  <si>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</si>
  <si>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</si>
  <si>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</si>
  <si>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</si>
  <si>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</si>
  <si>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</si>
  <si>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</si>
  <si>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</si>
  <si>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</si>
  <si>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</si>
  <si>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</si>
  <si>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</si>
  <si>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</si>
  <si>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</si>
  <si>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</si>
  <si>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</si>
  <si>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</si>
  <si>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</si>
  <si>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</si>
  <si>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</si>
  <si>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</si>
  <si>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</si>
  <si>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</si>
  <si>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</si>
  <si>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</si>
  <si>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</si>
  <si>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</si>
  <si>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</si>
  <si>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</si>
  <si>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</si>
  <si>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</si>
  <si>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</si>
  <si>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</si>
  <si>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</si>
  <si>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</si>
  <si>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</si>
  <si>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</si>
  <si>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</si>
  <si>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</si>
  <si>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</si>
  <si>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</si>
  <si>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</si>
  <si>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</si>
  <si>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</si>
  <si>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</si>
  <si>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</si>
  <si>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</si>
  <si>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</si>
  <si>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</si>
  <si>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</si>
  <si>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</si>
  <si>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</si>
  <si>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</si>
  <si>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</si>
  <si>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</si>
  <si>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</si>
  <si>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</si>
  <si>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</si>
  <si>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</si>
  <si>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</si>
  <si>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</si>
  <si>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</si>
  <si>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</si>
  <si>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</si>
  <si>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</si>
  <si>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</si>
  <si>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</si>
  <si>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</si>
  <si>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</si>
  <si>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</si>
  <si>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</si>
  <si>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</si>
  <si>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</si>
  <si>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</si>
  <si>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</si>
  <si>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</si>
  <si>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</si>
  <si>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</si>
  <si>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</si>
  <si>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</si>
  <si>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</si>
  <si>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</si>
  <si>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</si>
  <si>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</si>
  <si>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</si>
  <si>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</si>
  <si>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</si>
  <si>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</si>
  <si>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</si>
  <si>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</si>
  <si>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</si>
  <si>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</si>
  <si>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</si>
  <si>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</si>
  <si>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</si>
  <si>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</si>
  <si>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</si>
  <si>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</si>
  <si>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</si>
  <si>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</si>
  <si>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</si>
  <si>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</si>
  <si>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</si>
  <si>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</si>
  <si>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</si>
  <si>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</si>
  <si>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</si>
  <si>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</si>
  <si>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</si>
  <si>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</si>
  <si>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</si>
  <si>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</si>
  <si>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</si>
  <si>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</si>
  <si>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</si>
  <si>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</si>
  <si>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</si>
  <si>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</si>
  <si>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</si>
  <si>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</si>
  <si>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</si>
  <si>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</si>
  <si>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</si>
  <si>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</si>
  <si>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</si>
  <si>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</si>
  <si>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</si>
  <si>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</si>
  <si>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</si>
  <si>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</si>
  <si>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</si>
  <si>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</si>
  <si>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</si>
  <si>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</si>
  <si>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</si>
  <si>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</si>
  <si>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</si>
  <si>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</si>
  <si>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</si>
  <si>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</si>
  <si>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</si>
  <si>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</si>
  <si>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</si>
  <si>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</si>
  <si>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</si>
  <si>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</si>
  <si>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</si>
  <si>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</si>
  <si>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</si>
  <si>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</si>
  <si>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</si>
  <si>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</si>
  <si>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</si>
  <si>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</si>
  <si>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</si>
  <si>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</si>
  <si>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</si>
  <si>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</si>
  <si>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</si>
  <si>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</si>
  <si>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</si>
  <si>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</si>
  <si>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</si>
  <si>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</si>
  <si>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</si>
  <si>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</si>
  <si>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</si>
  <si>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</si>
  <si>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</si>
  <si>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</si>
  <si>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</si>
  <si>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</si>
  <si>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</si>
  <si>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</si>
  <si>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</si>
  <si>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</si>
  <si>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</si>
  <si>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</si>
  <si>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</si>
  <si>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</si>
  <si>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</si>
  <si>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</si>
  <si>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</si>
  <si>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</si>
  <si>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</si>
  <si>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</si>
  <si>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</si>
  <si>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</si>
  <si>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</si>
  <si>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</si>
  <si>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</si>
  <si>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</si>
  <si>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</si>
  <si>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</si>
  <si>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</si>
  <si>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</si>
  <si>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</si>
  <si>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</si>
  <si>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</si>
  <si>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</si>
  <si>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</si>
  <si>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</si>
  <si>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</si>
  <si>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</si>
  <si>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</si>
  <si>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</si>
  <si>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</si>
  <si>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</si>
  <si>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</si>
  <si>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</si>
  <si>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</si>
  <si>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</si>
  <si>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</si>
  <si>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</si>
  <si>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</si>
  <si>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</si>
  <si>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</si>
  <si>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</si>
  <si>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</si>
  <si>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</si>
  <si>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</si>
  <si>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</si>
  <si>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</si>
  <si>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</si>
  <si>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</si>
  <si>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</si>
  <si>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</si>
  <si>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</si>
  <si>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</si>
  <si>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</si>
  <si>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</si>
  <si>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</si>
  <si>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</si>
  <si>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</si>
  <si>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</si>
  <si>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</si>
  <si>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</si>
  <si>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</si>
  <si>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</si>
  <si>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</si>
  <si>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</si>
  <si>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</si>
  <si>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</si>
  <si>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</si>
  <si>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</si>
  <si>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</si>
  <si>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</si>
  <si>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</si>
  <si>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</si>
  <si>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</si>
  <si>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</si>
  <si>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</si>
  <si>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</si>
  <si>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</si>
  <si>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</si>
  <si>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</si>
  <si>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</si>
  <si>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</si>
  <si>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</si>
  <si>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</si>
  <si>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</si>
  <si>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</si>
  <si>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</si>
  <si>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</si>
  <si>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</si>
  <si>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</si>
  <si>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</si>
  <si>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</si>
  <si>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</si>
  <si>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</si>
  <si>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</si>
  <si>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</si>
  <si>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</si>
  <si>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</si>
  <si>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</si>
  <si>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</si>
  <si>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</si>
  <si>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</si>
  <si>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</si>
  <si>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</si>
  <si>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</si>
  <si>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</si>
  <si>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</si>
  <si>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</si>
  <si>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</si>
  <si>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</si>
  <si>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</si>
  <si>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</si>
  <si>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</si>
  <si>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</si>
  <si>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</si>
  <si>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</si>
  <si>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</si>
  <si>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</si>
  <si>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</si>
  <si>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</si>
  <si>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</si>
  <si>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</si>
  <si>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</si>
  <si>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</si>
  <si>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</si>
  <si>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</si>
  <si>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</si>
  <si>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</si>
  <si>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</si>
  <si>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</si>
  <si>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</si>
  <si>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</si>
  <si>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</si>
  <si>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</si>
  <si>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</si>
  <si>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</si>
  <si>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</si>
  <si>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</si>
  <si>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</si>
  <si>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</si>
  <si>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</si>
  <si>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</si>
  <si>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</si>
  <si>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</si>
  <si>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</si>
  <si>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</si>
  <si>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</si>
  <si>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</si>
  <si>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</si>
  <si>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</si>
  <si>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</si>
  <si>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</si>
  <si>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</si>
  <si>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</si>
  <si>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</si>
  <si>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</si>
  <si>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</si>
  <si>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</si>
  <si>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</si>
  <si>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</si>
  <si>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</si>
  <si>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</si>
  <si>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</si>
  <si>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</si>
  <si>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</si>
  <si>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</si>
  <si>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</si>
  <si>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</si>
  <si>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</si>
  <si>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</si>
  <si>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</si>
  <si>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</si>
  <si>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</si>
  <si>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</si>
  <si>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</si>
  <si>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</si>
  <si>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</si>
  <si>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</si>
  <si>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</si>
  <si>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</si>
  <si>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</si>
  <si>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</si>
  <si>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</si>
  <si>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</si>
  <si>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</si>
  <si>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</si>
  <si>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</si>
  <si>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</si>
  <si>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</si>
  <si>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</si>
  <si>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</si>
  <si>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</si>
  <si>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</si>
  <si>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</si>
  <si>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</si>
  <si>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</si>
  <si>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</si>
  <si>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</si>
  <si>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</si>
  <si>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</si>
  <si>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</si>
  <si>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</si>
  <si>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</si>
  <si>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</si>
  <si>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</si>
  <si>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</si>
  <si>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</si>
  <si>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</si>
  <si>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</si>
  <si>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</si>
  <si>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</si>
  <si>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</si>
  <si>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</si>
  <si>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</si>
  <si>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</si>
  <si>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</si>
  <si>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</si>
  <si>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</si>
  <si>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</si>
  <si>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</si>
  <si>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</si>
  <si>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</si>
  <si>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</si>
  <si>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</si>
  <si>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</si>
  <si>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</si>
  <si>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</si>
  <si>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</si>
  <si>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</si>
  <si>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</si>
  <si>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</si>
  <si>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</si>
  <si>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</si>
  <si>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</si>
  <si>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</si>
  <si>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</si>
  <si>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</si>
  <si>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</si>
  <si>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</si>
  <si>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</si>
  <si>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</si>
  <si>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</si>
  <si>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</si>
  <si>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</si>
  <si>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</si>
  <si>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</si>
  <si>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</si>
  <si>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</si>
  <si>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</si>
  <si>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</si>
  <si>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</si>
  <si>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</si>
  <si>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</si>
  <si>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</si>
  <si>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</si>
  <si>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</si>
  <si>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</si>
  <si>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</si>
  <si>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</si>
  <si>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</si>
  <si>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</si>
  <si>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</si>
  <si>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</si>
  <si>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</si>
  <si>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</si>
  <si>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</si>
  <si>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</si>
  <si>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</si>
  <si>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</si>
  <si>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</si>
  <si>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</si>
  <si>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</si>
  <si>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</si>
  <si>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</si>
  <si>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</si>
  <si>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</si>
  <si>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</si>
  <si>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</si>
  <si>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</si>
  <si>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</si>
  <si>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</si>
  <si>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</si>
  <si>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</si>
  <si>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</si>
  <si>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</si>
  <si>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</si>
  <si>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</si>
  <si>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</si>
  <si>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</si>
  <si>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</si>
  <si>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</si>
  <si>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</si>
  <si>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</si>
  <si>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</si>
  <si>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</si>
  <si>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</si>
  <si>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</si>
  <si>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</si>
  <si>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</si>
  <si>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</si>
  <si>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</si>
  <si>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</si>
  <si>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</si>
  <si>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</si>
  <si>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</si>
  <si>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</si>
  <si>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</si>
  <si>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</si>
  <si>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</si>
  <si>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</si>
  <si>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</si>
  <si>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</si>
  <si>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</si>
  <si>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</si>
  <si>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</si>
  <si>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</si>
  <si>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</si>
  <si>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</si>
  <si>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</si>
  <si>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</si>
  <si>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</si>
  <si>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</si>
  <si>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</si>
  <si>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</si>
  <si>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</si>
  <si>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</si>
  <si>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</si>
  <si>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</si>
  <si>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</si>
  <si>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</si>
  <si>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</si>
  <si>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</si>
  <si>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</si>
  <si>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</si>
  <si>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</si>
  <si>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</si>
  <si>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</si>
  <si>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</si>
  <si>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</si>
  <si>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</si>
  <si>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</si>
  <si>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</si>
  <si>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</si>
  <si>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</si>
  <si>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</si>
  <si>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</si>
  <si>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</si>
  <si>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</si>
  <si>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</si>
  <si>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</si>
  <si>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</si>
  <si>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</si>
  <si>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</si>
  <si>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</si>
  <si>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</si>
  <si>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</si>
  <si>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</si>
  <si>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</si>
  <si>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</si>
  <si>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</si>
  <si>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</si>
  <si>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</si>
  <si>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</si>
  <si>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</si>
  <si>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</si>
  <si>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</si>
  <si>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</si>
  <si>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</si>
  <si>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</si>
  <si>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</si>
  <si>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</si>
  <si>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</si>
  <si>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</si>
  <si>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</si>
  <si>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</si>
  <si>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</si>
  <si>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</si>
  <si>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</si>
  <si>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</si>
  <si>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</si>
  <si>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</si>
  <si>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</si>
  <si>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</si>
  <si>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</si>
  <si>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</si>
  <si>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</si>
  <si>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</si>
  <si>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</si>
  <si>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</si>
  <si>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</si>
  <si>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</si>
  <si>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</si>
  <si>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</si>
  <si>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</si>
  <si>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</si>
  <si>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</si>
  <si>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</si>
  <si>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</si>
  <si>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</si>
  <si>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</si>
  <si>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</si>
  <si>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</si>
  <si>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</si>
  <si>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</si>
  <si>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</si>
  <si>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</si>
  <si>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</si>
  <si>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</si>
  <si>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</si>
  <si>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</si>
  <si>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</si>
  <si>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</si>
  <si>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</si>
  <si>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</si>
  <si>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</si>
  <si>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</si>
  <si>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</si>
  <si>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</si>
  <si>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</si>
  <si>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</si>
  <si>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</si>
  <si>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</si>
  <si>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</si>
  <si>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</si>
  <si>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</si>
  <si>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</si>
  <si>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</si>
  <si>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</si>
  <si>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</si>
  <si>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</si>
  <si>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</si>
  <si>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</si>
  <si>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</si>
  <si>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</si>
  <si>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</si>
  <si>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</si>
  <si>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</si>
  <si>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</si>
  <si>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</si>
  <si>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</si>
  <si>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</si>
  <si>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</si>
  <si>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</si>
  <si>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</si>
  <si>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</si>
  <si>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</si>
  <si>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</si>
  <si>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</si>
  <si>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</si>
  <si>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</si>
  <si>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</si>
  <si>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</si>
  <si>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</si>
  <si>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</si>
  <si>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</si>
  <si>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</si>
  <si>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</si>
  <si>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</si>
  <si>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</si>
  <si>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</si>
  <si>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</si>
  <si>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</si>
  <si>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</si>
  <si>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</si>
  <si>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</si>
  <si>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</si>
  <si>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</si>
  <si>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</si>
  <si>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</si>
  <si>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</si>
  <si>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</si>
  <si>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</si>
  <si>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</si>
  <si>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</si>
  <si>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</si>
  <si>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</si>
  <si>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</si>
  <si>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</si>
  <si>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</si>
  <si>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</si>
  <si>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</si>
  <si>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</si>
  <si>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</si>
  <si>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</si>
  <si>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</si>
  <si>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</si>
  <si>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</si>
  <si>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</si>
  <si>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</si>
  <si>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</si>
  <si>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</si>
  <si>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</si>
  <si>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</si>
  <si>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</si>
  <si>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</si>
  <si>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</si>
  <si>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</si>
  <si>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</si>
  <si>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</si>
  <si>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</si>
  <si>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</si>
  <si>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</si>
  <si>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</si>
  <si>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</si>
  <si>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</si>
  <si>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</si>
  <si>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</si>
  <si>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</si>
  <si>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</si>
  <si>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</si>
  <si>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</si>
  <si>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</si>
  <si>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</si>
  <si>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</si>
  <si>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</si>
  <si>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</si>
  <si>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</si>
  <si>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</si>
  <si>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</si>
  <si>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</si>
  <si>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</si>
  <si>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</si>
  <si>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</si>
  <si>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</si>
  <si>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</si>
  <si>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</si>
  <si>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</si>
  <si>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</si>
  <si>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</si>
  <si>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</si>
  <si>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</si>
  <si>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</si>
  <si>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</si>
  <si>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</si>
  <si>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</si>
  <si>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</si>
  <si>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</si>
  <si>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</si>
  <si>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</si>
  <si>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</si>
  <si>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</si>
  <si>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</si>
  <si>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</si>
  <si>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</si>
  <si>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</si>
  <si>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</si>
  <si>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</si>
  <si>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</si>
  <si>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</si>
  <si>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</si>
  <si>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</si>
  <si>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</si>
  <si>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</si>
  <si>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</si>
  <si>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</si>
  <si>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</si>
  <si>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</si>
  <si>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</si>
  <si>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</si>
  <si>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</si>
  <si>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</si>
  <si>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</si>
  <si>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</si>
  <si>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</si>
  <si>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</si>
  <si>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</si>
  <si>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</si>
  <si>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</si>
  <si>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</si>
  <si>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</si>
  <si>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</si>
  <si>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</si>
  <si>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</si>
  <si>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</si>
  <si>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</si>
  <si>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</si>
  <si>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</si>
  <si>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</si>
  <si>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</si>
  <si>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</si>
  <si>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</si>
  <si>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</si>
  <si>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</si>
  <si>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</si>
  <si>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</si>
  <si>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</si>
  <si>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</si>
  <si>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</si>
  <si>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</si>
  <si>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</si>
  <si>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</si>
  <si>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</si>
  <si>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</si>
  <si>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</si>
  <si>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</si>
  <si>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</si>
  <si>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</si>
  <si>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</si>
  <si>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</si>
  <si>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</si>
  <si>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</si>
  <si>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</si>
  <si>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</si>
  <si>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</si>
  <si>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</si>
  <si>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</si>
  <si>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</si>
  <si>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</si>
  <si>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</si>
  <si>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</si>
  <si>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</si>
  <si>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</si>
  <si>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</si>
  <si>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</si>
  <si>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</si>
  <si>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</si>
  <si>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</si>
  <si>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</si>
  <si>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</si>
  <si>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</si>
  <si>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</si>
  <si>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</si>
  <si>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</si>
  <si>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</si>
  <si>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</si>
  <si>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</si>
  <si>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</si>
  <si>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</si>
  <si>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</si>
  <si>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</si>
  <si>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</si>
  <si>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</si>
  <si>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</si>
  <si>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</si>
  <si>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</si>
  <si>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</si>
  <si>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</si>
  <si>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</si>
  <si>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</si>
  <si>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</si>
  <si>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</si>
  <si>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</si>
  <si>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</si>
  <si>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</si>
  <si>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</si>
  <si>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</si>
  <si>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</si>
  <si>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</si>
  <si>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</si>
  <si>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</si>
  <si>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</si>
  <si>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</si>
  <si>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</si>
  <si>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</si>
  <si>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</si>
  <si>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</si>
  <si>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</si>
  <si>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</si>
  <si>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</si>
  <si>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</si>
  <si>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</si>
  <si>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</si>
  <si>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</si>
  <si>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</si>
  <si>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</si>
  <si>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</si>
  <si>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</si>
  <si>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</si>
  <si>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</si>
  <si>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</si>
  <si>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</si>
  <si>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</si>
  <si>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</si>
  <si>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</si>
  <si>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</si>
  <si>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</si>
  <si>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</si>
  <si>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</si>
  <si>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</si>
  <si>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</si>
  <si>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</si>
  <si>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</si>
  <si>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</si>
  <si>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</si>
  <si>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</si>
  <si>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</si>
  <si>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</si>
  <si>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</si>
  <si>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</si>
  <si>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</si>
  <si>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</si>
  <si>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</si>
  <si>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</si>
  <si>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</si>
  <si>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</si>
  <si>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</si>
  <si>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</si>
  <si>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</si>
  <si>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</si>
  <si>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</si>
  <si>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</si>
  <si>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</si>
  <si>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</si>
  <si>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</si>
  <si>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</si>
  <si>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</si>
  <si>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</si>
  <si>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</si>
  <si>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</si>
  <si>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</si>
  <si>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</si>
  <si>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</si>
  <si>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</si>
  <si>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</si>
  <si>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</si>
  <si>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</si>
  <si>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</si>
  <si>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</si>
  <si>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</si>
  <si>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</si>
  <si>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</si>
  <si>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</si>
  <si>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</si>
  <si>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</si>
  <si>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</si>
  <si>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</si>
  <si>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</si>
  <si>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</si>
  <si>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</si>
  <si>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</si>
  <si>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</si>
  <si>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</si>
  <si>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</si>
  <si>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</si>
  <si>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</si>
  <si>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</si>
  <si>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</si>
  <si>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</si>
  <si>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</si>
  <si>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</si>
  <si>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</si>
  <si>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</si>
  <si>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</si>
  <si>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</si>
  <si>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</si>
  <si>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</si>
  <si>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</si>
  <si>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</si>
  <si>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</si>
  <si>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</si>
  <si>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</si>
  <si>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</si>
  <si>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</si>
  <si>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</si>
  <si>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</si>
  <si>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</si>
  <si>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</si>
  <si>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</si>
  <si>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</si>
  <si>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</si>
  <si>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</si>
  <si>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</si>
  <si>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</si>
  <si>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</si>
  <si>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</si>
  <si>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</si>
  <si>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</si>
  <si>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</si>
  <si>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</si>
  <si>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</si>
  <si>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</si>
  <si>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</si>
  <si>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</si>
  <si>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</si>
  <si>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</si>
  <si>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</si>
  <si>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</si>
  <si>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</si>
  <si>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</si>
  <si>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</si>
  <si>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</si>
  <si>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</si>
  <si>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</si>
  <si>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</si>
  <si>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</si>
  <si>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</si>
  <si>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</si>
  <si>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</si>
  <si>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</si>
  <si>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</si>
  <si>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</si>
  <si>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</si>
  <si>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</si>
  <si>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</si>
  <si>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</si>
  <si>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</si>
  <si>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</si>
  <si>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</si>
  <si>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</si>
  <si>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</si>
  <si>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</si>
  <si>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</si>
  <si>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</si>
  <si>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</si>
  <si>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</si>
  <si>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</si>
  <si>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</si>
  <si>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</si>
  <si>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</si>
  <si>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</si>
  <si>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</si>
  <si>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</si>
  <si>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</si>
  <si>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</si>
  <si>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</si>
  <si>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</si>
  <si>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</si>
  <si>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</si>
  <si>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</si>
  <si>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</si>
  <si>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</si>
  <si>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</si>
  <si>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</si>
  <si>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</si>
  <si>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</si>
  <si>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</si>
  <si>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</si>
  <si>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</si>
  <si>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</si>
  <si>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</si>
  <si>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</si>
  <si>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</si>
  <si>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</si>
  <si>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</si>
  <si>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</si>
  <si>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</si>
  <si>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</si>
  <si>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</si>
  <si>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</si>
  <si>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</si>
  <si>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</si>
  <si>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</si>
  <si>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</si>
  <si>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</si>
  <si>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</si>
  <si>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</si>
  <si>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</si>
  <si>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</si>
  <si>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</si>
  <si>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</si>
  <si>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</si>
  <si>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</si>
  <si>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</si>
  <si>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</si>
  <si>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</si>
  <si>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</si>
  <si>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</si>
  <si>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</si>
  <si>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</si>
  <si>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</si>
  <si>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</si>
  <si>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</si>
  <si>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</si>
  <si>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</si>
  <si>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</si>
  <si>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</si>
  <si>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</si>
  <si>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</si>
  <si>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</si>
  <si>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</si>
  <si>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</si>
  <si>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</si>
  <si>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</si>
  <si>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</si>
  <si>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</si>
  <si>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</si>
  <si>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</si>
  <si>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</si>
  <si>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</si>
  <si>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</si>
  <si>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</si>
  <si>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</si>
  <si>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</si>
  <si>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</si>
  <si>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</si>
  <si>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</si>
  <si>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</si>
  <si>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</si>
  <si>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</si>
  <si>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</si>
  <si>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</si>
  <si>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</si>
  <si>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</si>
  <si>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</si>
  <si>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</si>
  <si>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</si>
  <si>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</si>
  <si>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</si>
  <si>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</si>
  <si>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</si>
  <si>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</si>
  <si>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</si>
  <si>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</si>
  <si>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</si>
  <si>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</si>
  <si>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</si>
  <si>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</si>
  <si>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</si>
  <si>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</si>
  <si>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</si>
  <si>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</si>
  <si>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</si>
  <si>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</si>
  <si>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</si>
  <si>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</si>
  <si>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</si>
  <si>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</si>
  <si>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</si>
  <si>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</si>
  <si>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</si>
  <si>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</si>
  <si>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</si>
  <si>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</si>
  <si>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</si>
  <si>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</si>
  <si>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</si>
  <si>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</si>
  <si>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</si>
  <si>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</si>
  <si>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</si>
  <si>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</si>
  <si>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</si>
  <si>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</si>
  <si>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</si>
  <si>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</si>
  <si>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</si>
  <si>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</si>
  <si>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</si>
  <si>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</si>
  <si>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</si>
  <si>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</si>
  <si>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</si>
  <si>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</si>
  <si>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</si>
  <si>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</si>
  <si>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</si>
  <si>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</si>
  <si>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</si>
  <si>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</si>
  <si>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</si>
  <si>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</si>
  <si>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</si>
  <si>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</si>
  <si>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</si>
  <si>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</si>
  <si>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</si>
  <si>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</si>
  <si>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</si>
  <si>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</si>
  <si>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</si>
  <si>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</si>
  <si>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</si>
  <si>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</si>
  <si>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</si>
  <si>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</si>
  <si>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</si>
  <si>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</si>
  <si>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</si>
  <si>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</si>
  <si>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</si>
  <si>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</si>
  <si>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</si>
  <si>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</si>
  <si>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</si>
  <si>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</si>
  <si>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</si>
  <si>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</si>
  <si>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</si>
  <si>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</si>
  <si>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</si>
  <si>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</si>
  <si>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</si>
  <si>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</si>
  <si>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</si>
  <si>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</si>
  <si>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</si>
  <si>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</si>
  <si>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</si>
  <si>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</si>
  <si>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</si>
  <si>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</si>
  <si>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</si>
  <si>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</si>
  <si>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</si>
  <si>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</si>
  <si>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</si>
  <si>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</si>
  <si>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</si>
  <si>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</si>
  <si>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</si>
  <si>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</si>
  <si>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</si>
  <si>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</si>
  <si>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</si>
  <si>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</si>
  <si>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</si>
  <si>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</si>
  <si>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</si>
  <si>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</si>
  <si>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</si>
  <si>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</si>
  <si>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</si>
  <si>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</si>
  <si>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</si>
  <si>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</si>
  <si>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</si>
  <si>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</si>
  <si>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</si>
  <si>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</si>
  <si>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</si>
  <si>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</si>
  <si>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</si>
  <si>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</si>
  <si>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</si>
  <si>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</si>
  <si>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</si>
  <si>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</si>
  <si>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</si>
  <si>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</si>
  <si>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</si>
  <si>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</si>
  <si>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</si>
  <si>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</si>
  <si>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</si>
  <si>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</si>
  <si>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</si>
  <si>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</si>
  <si>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</si>
  <si>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</si>
  <si>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</si>
  <si>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</si>
  <si>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</si>
  <si>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</si>
  <si>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</si>
  <si>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</si>
  <si>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</si>
  <si>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</si>
  <si>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</si>
  <si>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</si>
  <si>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</si>
  <si>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</si>
  <si>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</si>
  <si>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</si>
  <si>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</si>
  <si>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</si>
  <si>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</si>
  <si>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</si>
  <si>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</si>
  <si>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</si>
  <si>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</si>
  <si>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</si>
  <si>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</si>
  <si>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</si>
  <si>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</si>
  <si>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</si>
  <si>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</si>
  <si>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</si>
  <si>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</si>
  <si>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</si>
  <si>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</si>
  <si>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</si>
  <si>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</si>
  <si>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</si>
  <si>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</si>
  <si>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</si>
  <si>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</si>
  <si>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</si>
  <si>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</si>
  <si>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</si>
  <si>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</si>
  <si>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</si>
  <si>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</si>
  <si>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</si>
  <si>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</si>
  <si>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</si>
  <si>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</si>
  <si>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</si>
  <si>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</si>
  <si>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</si>
  <si>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</si>
  <si>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</si>
  <si>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</si>
  <si>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</si>
  <si>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</si>
  <si>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</si>
  <si>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</si>
  <si>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</si>
  <si>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</si>
  <si>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</si>
  <si>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</si>
  <si>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</si>
  <si>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</si>
  <si>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</si>
  <si>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</si>
  <si>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</si>
  <si>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</si>
  <si>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</si>
  <si>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</si>
  <si>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</si>
  <si>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</si>
  <si>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</si>
  <si>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</si>
  <si>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</si>
  <si>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</si>
  <si>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</si>
  <si>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</si>
  <si>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</si>
  <si>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</si>
  <si>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</si>
  <si>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</si>
  <si>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</si>
  <si>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</si>
  <si>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</si>
  <si>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</si>
  <si>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</si>
  <si>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</si>
  <si>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</si>
  <si>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</si>
  <si>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</si>
  <si>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</si>
  <si>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</si>
  <si>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</si>
  <si>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</si>
  <si>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</si>
  <si>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</si>
  <si>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</si>
  <si>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</si>
  <si>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</si>
  <si>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</si>
  <si>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</si>
  <si>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</si>
  <si>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</si>
  <si>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</si>
  <si>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</si>
  <si>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</si>
  <si>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</si>
  <si>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</si>
  <si>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</si>
  <si>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</si>
  <si>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</si>
  <si>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</si>
  <si>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</si>
  <si>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</si>
  <si>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</si>
  <si>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</si>
  <si>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</si>
  <si>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</si>
  <si>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</si>
  <si>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</si>
  <si>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</si>
  <si>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</si>
  <si>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</si>
  <si>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</si>
  <si>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</si>
  <si>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</si>
  <si>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</si>
  <si>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</si>
  <si>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</si>
  <si>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</si>
  <si>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</si>
  <si>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</si>
  <si>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</si>
  <si>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</si>
  <si>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</si>
  <si>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</si>
  <si>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</si>
  <si>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</si>
  <si>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</si>
  <si>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</si>
  <si>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</si>
  <si>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</si>
  <si>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</si>
  <si>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</si>
  <si>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</si>
  <si>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</si>
  <si>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</si>
  <si>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</si>
  <si>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</si>
  <si>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</si>
  <si>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</si>
  <si>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</si>
  <si>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</si>
  <si>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</si>
  <si>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</si>
  <si>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</si>
  <si>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</si>
  <si>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</si>
  <si>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</si>
  <si>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</si>
  <si>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</si>
  <si>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</si>
  <si>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</si>
  <si>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</si>
  <si>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</si>
  <si>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</si>
  <si>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</si>
  <si>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</si>
  <si>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</si>
  <si>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</si>
  <si>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</si>
  <si>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</si>
  <si>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</si>
  <si>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</si>
  <si>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</si>
  <si>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</si>
  <si>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</si>
  <si>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</si>
  <si>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</si>
  <si>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</si>
  <si>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</si>
  <si>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</si>
  <si>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</si>
  <si>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</si>
  <si>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</si>
  <si>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</si>
  <si>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</si>
  <si>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</si>
  <si>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</si>
  <si>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</si>
  <si>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</si>
  <si>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</si>
  <si>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</si>
  <si>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</si>
  <si>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</si>
  <si>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</si>
  <si>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</si>
  <si>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</si>
  <si>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</si>
  <si>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</si>
  <si>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</si>
  <si>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</si>
  <si>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</si>
  <si>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</si>
  <si>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</si>
  <si>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</si>
  <si>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</si>
  <si>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</si>
  <si>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</si>
  <si>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</si>
  <si>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</si>
  <si>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</si>
  <si>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</si>
  <si>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</si>
  <si>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</si>
  <si>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</si>
  <si>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</si>
  <si>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</si>
  <si>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</si>
  <si>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</si>
  <si>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</si>
  <si>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</si>
  <si>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</si>
  <si>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</si>
  <si>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</si>
  <si>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</si>
  <si>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</si>
  <si>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</si>
  <si>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</si>
  <si>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</si>
  <si>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</si>
  <si>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</si>
  <si>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</si>
  <si>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</si>
  <si>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</si>
  <si>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</si>
  <si>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</si>
  <si>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</si>
  <si>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</si>
  <si>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</si>
  <si>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</si>
  <si>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</si>
  <si>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</si>
  <si>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</si>
  <si>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</si>
  <si>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</si>
  <si>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</si>
  <si>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</si>
  <si>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</si>
  <si>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</si>
  <si>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</si>
  <si>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</si>
  <si>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</si>
  <si>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</si>
  <si>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</si>
  <si>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</si>
  <si>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</si>
  <si>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</si>
  <si>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</si>
  <si>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</si>
  <si>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</si>
  <si>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</si>
  <si>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</si>
  <si>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</si>
  <si>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</si>
  <si>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</si>
  <si>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</si>
  <si>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</si>
  <si>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</si>
  <si>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</si>
  <si>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</si>
  <si>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</si>
  <si>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</si>
  <si>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</si>
  <si>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</si>
  <si>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</si>
  <si>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</si>
  <si>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</si>
  <si>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</si>
  <si>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</si>
  <si>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</si>
  <si>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</si>
  <si>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</si>
  <si>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</si>
  <si>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</si>
  <si>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</si>
  <si>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</si>
  <si>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</si>
  <si>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</si>
  <si>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</si>
  <si>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</si>
  <si>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</si>
  <si>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</si>
  <si>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</si>
  <si>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</si>
  <si>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</si>
  <si>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</si>
  <si>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</si>
  <si>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</si>
  <si>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</si>
  <si>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</si>
  <si>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</si>
  <si>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</si>
  <si>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</si>
  <si>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</si>
  <si>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</si>
  <si>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</si>
  <si>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</si>
  <si>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</si>
  <si>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</si>
  <si>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</si>
  <si>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</si>
  <si>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</si>
  <si>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</si>
  <si>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</si>
  <si>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</si>
  <si>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</si>
  <si>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</si>
  <si>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</si>
  <si>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</si>
  <si>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</si>
  <si>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</si>
  <si>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</si>
  <si>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</si>
  <si>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</si>
  <si>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</si>
  <si>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</si>
  <si>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</si>
  <si>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</si>
  <si>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</si>
  <si>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</si>
  <si>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</si>
  <si>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</si>
  <si>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</si>
  <si>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</si>
  <si>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</si>
  <si>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</si>
  <si>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</si>
  <si>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</si>
  <si>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</si>
  <si>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</si>
  <si>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</si>
  <si>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</si>
  <si>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</si>
  <si>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</si>
  <si>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</si>
  <si>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</si>
  <si>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</si>
  <si>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</si>
  <si>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</si>
  <si>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</si>
  <si>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</si>
  <si>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</si>
  <si>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</si>
  <si>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</si>
  <si>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</si>
  <si>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</si>
  <si>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</si>
  <si>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</si>
  <si>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</si>
  <si>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</si>
  <si>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</si>
  <si>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</si>
  <si>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</si>
  <si>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</si>
  <si>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</si>
  <si>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</si>
  <si>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</si>
  <si>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</si>
  <si>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</si>
  <si>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</si>
  <si>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</si>
  <si>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</si>
  <si>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</si>
  <si>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</si>
  <si>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</si>
  <si>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</si>
  <si>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</si>
  <si>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</si>
  <si>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</si>
  <si>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</si>
  <si>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</si>
  <si>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</si>
  <si>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</si>
  <si>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</si>
  <si>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</si>
  <si>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</si>
  <si>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</si>
  <si>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</si>
  <si>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</si>
  <si>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</si>
  <si>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</si>
  <si>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</si>
  <si>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</si>
  <si>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</si>
  <si>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</si>
  <si>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</si>
  <si>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</si>
  <si>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</si>
  <si>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</si>
  <si>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</si>
  <si>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</si>
  <si>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</si>
  <si>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</si>
  <si>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</si>
  <si>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</si>
  <si>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</si>
  <si>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</si>
  <si>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</si>
  <si>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</si>
  <si>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</si>
  <si>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</si>
  <si>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</si>
  <si>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</si>
  <si>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</si>
  <si>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</si>
  <si>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</si>
  <si>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</si>
  <si>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</si>
  <si>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</si>
  <si>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</si>
  <si>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</si>
  <si>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</si>
  <si>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</si>
  <si>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</si>
  <si>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</si>
  <si>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</si>
  <si>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</si>
  <si>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</si>
  <si>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</si>
  <si>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</si>
  <si>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</si>
  <si>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</si>
  <si>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</si>
  <si>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</si>
  <si>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</si>
  <si>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</si>
  <si>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</si>
  <si>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</si>
  <si>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</si>
  <si>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</si>
  <si>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</si>
  <si>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</si>
  <si>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</si>
  <si>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</si>
  <si>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</si>
  <si>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</si>
  <si>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</si>
  <si>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</si>
  <si>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</si>
  <si>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</si>
  <si>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</si>
  <si>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</si>
  <si>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</si>
  <si>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</si>
  <si>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</si>
  <si>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</si>
  <si>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</si>
  <si>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</si>
  <si>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</si>
  <si>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</si>
  <si>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</si>
  <si>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</si>
  <si>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</si>
  <si>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</si>
  <si>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</si>
  <si>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</si>
  <si>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</si>
  <si>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</si>
  <si>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</si>
  <si>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</si>
  <si>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</si>
  <si>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</si>
  <si>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</si>
  <si>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</si>
  <si>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</si>
  <si>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</si>
  <si>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</si>
  <si>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</si>
  <si>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</si>
  <si>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</si>
  <si>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</si>
  <si>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</si>
  <si>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</si>
  <si>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</si>
  <si>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</si>
  <si>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</si>
  <si>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</si>
  <si>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</si>
  <si>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</si>
  <si>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</si>
  <si>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</si>
  <si>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</si>
  <si>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</si>
  <si>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</si>
  <si>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</si>
  <si>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</si>
  <si>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</si>
  <si>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</si>
  <si>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</si>
  <si>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</si>
  <si>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</si>
  <si>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</si>
  <si>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</si>
  <si>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</si>
  <si>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</si>
  <si>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</si>
  <si>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</si>
  <si>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</si>
  <si>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</si>
  <si>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</si>
  <si>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</si>
  <si>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</si>
  <si>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</si>
  <si>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</si>
  <si>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</si>
  <si>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</si>
  <si>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</si>
  <si>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</si>
  <si>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</si>
  <si>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</si>
  <si>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</si>
  <si>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</si>
  <si>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</si>
  <si>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</si>
  <si>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</si>
  <si>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</si>
  <si>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</si>
  <si>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</si>
  <si>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</si>
  <si>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</si>
  <si>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</si>
  <si>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</si>
  <si>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</si>
  <si>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</si>
  <si>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</si>
  <si>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</si>
  <si>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</si>
  <si>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</si>
  <si>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</si>
  <si>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</si>
  <si>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</si>
  <si>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</si>
  <si>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</si>
  <si>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</si>
  <si>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</si>
  <si>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</si>
  <si>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</si>
  <si>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</si>
  <si>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</si>
  <si>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</si>
  <si>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</si>
  <si>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</si>
  <si>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</si>
  <si>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</si>
  <si>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</si>
  <si>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</si>
  <si>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</si>
  <si>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</si>
  <si>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</si>
  <si>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</si>
  <si>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</si>
  <si>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</si>
  <si>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</si>
  <si>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</si>
  <si>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</si>
  <si>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</si>
  <si>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</si>
  <si>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</si>
  <si>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</si>
  <si>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</si>
  <si>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</si>
  <si>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</si>
  <si>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</si>
  <si>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</si>
  <si>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</si>
  <si>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</si>
  <si>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</si>
  <si>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</si>
  <si>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</si>
  <si>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</si>
  <si>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</si>
  <si>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</si>
  <si>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</si>
  <si>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</si>
  <si>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</si>
  <si>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</si>
  <si>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</si>
  <si>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</si>
  <si>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</si>
  <si>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</si>
  <si>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</si>
  <si>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</si>
  <si>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</si>
  <si>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</si>
  <si>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</si>
  <si>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</si>
  <si>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</si>
  <si>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</si>
  <si>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</si>
  <si>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</si>
  <si>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</si>
  <si>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</si>
  <si>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</si>
  <si>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</si>
  <si>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</si>
  <si>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</si>
  <si>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</si>
  <si>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</si>
  <si>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</si>
  <si>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</si>
  <si>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</si>
  <si>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</si>
  <si>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</si>
  <si>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</si>
  <si>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</si>
  <si>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</si>
  <si>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</si>
  <si>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</si>
  <si>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</si>
  <si>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</si>
  <si>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</si>
  <si>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</si>
  <si>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</si>
  <si>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</si>
  <si>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</si>
  <si>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</si>
  <si>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</si>
  <si>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</si>
  <si>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</si>
  <si>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</si>
  <si>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</si>
  <si>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</si>
  <si>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</si>
  <si>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</si>
  <si>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</si>
  <si>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</si>
  <si>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</si>
  <si>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</si>
  <si>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</si>
  <si>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</si>
  <si>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</si>
  <si>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</si>
  <si>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</si>
  <si>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</si>
  <si>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</si>
  <si>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</si>
  <si>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</si>
  <si>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</si>
  <si>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</si>
  <si>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</si>
  <si>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</si>
  <si>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</si>
  <si>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</si>
  <si>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</si>
  <si>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</si>
  <si>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</si>
  <si>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</si>
  <si>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</si>
  <si>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</si>
  <si>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</si>
  <si>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</si>
  <si>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</si>
  <si>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</si>
  <si>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</si>
  <si>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</si>
  <si>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</si>
  <si>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</si>
  <si>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</si>
  <si>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</si>
  <si>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</si>
  <si>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</si>
  <si>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</si>
  <si>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</si>
  <si>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</si>
  <si>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</si>
  <si>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</si>
  <si>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</si>
  <si>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</si>
  <si>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</si>
  <si>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</si>
  <si>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</si>
  <si>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</si>
  <si>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</si>
  <si>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</si>
  <si>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</si>
  <si>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</si>
  <si>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</si>
  <si>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</si>
  <si>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</si>
  <si>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</si>
  <si>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</si>
  <si>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</si>
  <si>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</si>
  <si>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</si>
  <si>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</si>
  <si>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</si>
  <si>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</si>
  <si>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</si>
  <si>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</si>
  <si>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</si>
  <si>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</si>
  <si>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</si>
  <si>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</si>
  <si>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</si>
  <si>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</si>
  <si>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</si>
  <si>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</si>
  <si>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</si>
  <si>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</si>
  <si>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</si>
  <si>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</si>
  <si>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</si>
  <si>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</si>
  <si>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</si>
  <si>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</si>
  <si>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</si>
  <si>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</si>
  <si>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</si>
  <si>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</si>
  <si>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</si>
  <si>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</si>
  <si>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</si>
  <si>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</si>
  <si>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</si>
  <si>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</si>
  <si>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</si>
  <si>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</si>
  <si>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</si>
  <si>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</si>
  <si>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</si>
  <si>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</si>
  <si>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</si>
  <si>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</si>
  <si>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</si>
  <si>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</si>
  <si>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</si>
  <si>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</si>
  <si>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</si>
  <si>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</si>
  <si>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</si>
  <si>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</si>
  <si>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</si>
  <si>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</si>
  <si>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</si>
  <si>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</si>
  <si>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</si>
  <si>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</si>
  <si>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</si>
  <si>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</si>
  <si>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</si>
  <si>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</si>
  <si>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</si>
  <si>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</si>
  <si>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</si>
  <si>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</si>
  <si>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</si>
  <si>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</si>
  <si>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</si>
  <si>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</si>
  <si>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</si>
  <si>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</si>
  <si>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</si>
  <si>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</si>
  <si>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</si>
  <si>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</si>
  <si>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</si>
  <si>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</si>
  <si>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</si>
  <si>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</si>
  <si>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</si>
  <si>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</si>
  <si>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</si>
  <si>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</si>
  <si>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</si>
  <si>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</si>
  <si>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</si>
  <si>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</si>
  <si>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</si>
  <si>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</si>
  <si>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</si>
  <si>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</si>
  <si>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</si>
  <si>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</si>
  <si>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</si>
  <si>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</si>
  <si>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</si>
  <si>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</si>
  <si>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</si>
  <si>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</si>
  <si>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</si>
  <si>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</si>
  <si>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</si>
  <si>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</si>
  <si>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</si>
  <si>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</si>
  <si>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</si>
  <si>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</si>
  <si>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</si>
  <si>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</si>
  <si>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</si>
  <si>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</si>
  <si>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</si>
  <si>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</si>
  <si>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</si>
  <si>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</si>
  <si>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</si>
  <si>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</si>
  <si>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</si>
  <si>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</si>
  <si>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</si>
  <si>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</si>
  <si>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</si>
  <si>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</si>
  <si>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</si>
  <si>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</si>
  <si>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</si>
  <si>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</si>
  <si>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</si>
  <si>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</si>
  <si>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</si>
  <si>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</si>
  <si>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</si>
  <si>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</si>
  <si>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</si>
  <si>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</si>
  <si>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</si>
  <si>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</si>
  <si>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</si>
  <si>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</si>
  <si>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</si>
  <si>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</si>
  <si>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</si>
  <si>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</si>
  <si>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</si>
  <si>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</si>
  <si>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</si>
  <si>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</si>
  <si>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</si>
  <si>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</si>
  <si>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</si>
  <si>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</si>
  <si>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</si>
  <si>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</si>
  <si>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</si>
  <si>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</si>
  <si>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</si>
  <si>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</si>
  <si>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</si>
  <si>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</si>
  <si>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</si>
  <si>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</si>
  <si>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</si>
  <si>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</si>
  <si>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</si>
  <si>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</si>
  <si>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</si>
  <si>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</si>
  <si>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</si>
  <si>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</si>
  <si>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</si>
  <si>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</si>
  <si>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</si>
  <si>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</si>
  <si>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</si>
  <si>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</si>
  <si>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</si>
  <si>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</si>
  <si>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</si>
  <si>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</si>
  <si>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</si>
  <si>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</si>
  <si>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</si>
  <si>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</si>
  <si>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</si>
  <si>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</si>
  <si>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</si>
  <si>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</si>
  <si>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</si>
  <si>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</si>
  <si>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</si>
  <si>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</si>
  <si>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</si>
  <si>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</si>
  <si>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</si>
  <si>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</si>
  <si>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</si>
  <si>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</si>
  <si>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</si>
  <si>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</si>
  <si>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</si>
  <si>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</si>
  <si>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</si>
  <si>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</si>
  <si>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</si>
  <si>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</si>
  <si>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</si>
  <si>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</si>
  <si>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</si>
  <si>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</si>
  <si>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</si>
  <si>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</si>
  <si>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</si>
  <si>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</si>
  <si>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</si>
  <si>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</si>
  <si>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</si>
  <si>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</si>
  <si>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</si>
  <si>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</si>
  <si>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</si>
  <si>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</si>
  <si>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</si>
  <si>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</si>
  <si>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</si>
  <si>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</si>
  <si>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</si>
  <si>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</si>
  <si>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</si>
  <si>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</si>
  <si>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</si>
  <si>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</si>
  <si>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</si>
  <si>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</si>
  <si>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</si>
  <si>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</si>
  <si>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</si>
  <si>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</si>
  <si>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</si>
  <si>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</si>
  <si>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</si>
  <si>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</si>
  <si>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</si>
  <si>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</si>
  <si>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</si>
  <si>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</si>
  <si>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</si>
  <si>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</si>
  <si>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</si>
  <si>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</si>
  <si>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</si>
  <si>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</si>
  <si>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</si>
  <si>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</si>
  <si>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</si>
  <si>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</si>
  <si>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</si>
  <si>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</si>
  <si>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</si>
  <si>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</si>
  <si>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</si>
  <si>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</si>
  <si>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</si>
  <si>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</si>
  <si>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</si>
  <si>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</si>
  <si>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</si>
  <si>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</si>
  <si>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</si>
  <si>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</si>
  <si>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</si>
  <si>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</si>
  <si>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</si>
  <si>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</si>
  <si>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</si>
  <si>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</si>
  <si>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</si>
  <si>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</si>
  <si>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</si>
  <si>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</si>
  <si>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</si>
  <si>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</si>
  <si>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</si>
  <si>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</si>
  <si>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</si>
  <si>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</si>
  <si>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</si>
  <si>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</si>
  <si>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</si>
  <si>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</si>
  <si>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</si>
  <si>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</si>
  <si>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</si>
  <si>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</si>
  <si>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</si>
  <si>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</si>
  <si>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</si>
  <si>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</si>
  <si>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</si>
  <si>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</si>
  <si>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</si>
  <si>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</si>
  <si>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</si>
  <si>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</si>
  <si>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</si>
  <si>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</si>
  <si>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</si>
  <si>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</si>
  <si>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</si>
  <si>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</si>
  <si>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</si>
  <si>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</si>
  <si>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</si>
  <si>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</si>
  <si>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</si>
  <si>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</si>
  <si>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</si>
  <si>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</si>
  <si>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</si>
  <si>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</si>
  <si>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</si>
  <si>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</si>
  <si>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</si>
  <si>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</si>
  <si>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</si>
  <si>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</si>
  <si>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</si>
  <si>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</si>
  <si>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</si>
  <si>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</si>
  <si>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</si>
  <si>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</si>
  <si>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</si>
  <si>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</si>
  <si>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</si>
  <si>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</si>
  <si>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</si>
  <si>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</si>
  <si>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</si>
  <si>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</si>
  <si>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</si>
  <si>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</si>
  <si>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</si>
  <si>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</si>
  <si>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</si>
  <si>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</si>
  <si>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</si>
  <si>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</si>
  <si>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</si>
  <si>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</si>
  <si>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</si>
  <si>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</si>
  <si>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</si>
  <si>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</si>
  <si>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</si>
  <si>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</si>
  <si>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</si>
  <si>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</si>
  <si>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</si>
  <si>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</si>
  <si>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</si>
  <si>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</si>
  <si>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</si>
  <si>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</si>
  <si>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</si>
  <si>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</si>
  <si>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</si>
  <si>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</si>
  <si>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</si>
  <si>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</si>
  <si>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</si>
  <si>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</si>
  <si>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</si>
  <si>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</si>
  <si>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</si>
  <si>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</si>
  <si>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</si>
  <si>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</si>
  <si>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</si>
  <si>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</si>
  <si>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</si>
  <si>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</si>
  <si>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</si>
  <si>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</si>
  <si>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</si>
  <si>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</si>
  <si>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</si>
  <si>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</si>
  <si>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</si>
  <si>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</si>
  <si>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</si>
  <si>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</si>
  <si>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</si>
  <si>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</si>
  <si>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</si>
  <si>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</si>
  <si>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</si>
  <si>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</si>
  <si>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</si>
  <si>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</si>
  <si>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</si>
  <si>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</si>
  <si>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</si>
  <si>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</si>
  <si>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</si>
  <si>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</si>
  <si>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</si>
  <si>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</si>
  <si>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</si>
  <si>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</si>
  <si>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</si>
  <si>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</si>
  <si>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</si>
  <si>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</si>
  <si>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</si>
  <si>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</si>
  <si>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</si>
  <si>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</si>
  <si>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</si>
  <si>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</si>
  <si>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</si>
  <si>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</si>
  <si>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</si>
  <si>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</si>
  <si>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</si>
  <si>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</si>
  <si>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</si>
  <si>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</si>
  <si>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</si>
  <si>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</si>
  <si>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</si>
  <si>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</si>
  <si>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</si>
  <si>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</si>
  <si>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</si>
  <si>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</si>
  <si>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</si>
  <si>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</si>
  <si>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</si>
  <si>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</si>
  <si>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</si>
  <si>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</si>
  <si>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</si>
  <si>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</si>
  <si>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</si>
  <si>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</si>
  <si>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</si>
  <si>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</si>
  <si>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</si>
  <si>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</si>
  <si>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</si>
  <si>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</si>
  <si>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</si>
  <si>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</si>
  <si>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</si>
  <si>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</si>
  <si>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</si>
  <si>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</si>
  <si>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</si>
  <si>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</si>
  <si>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</si>
  <si>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</si>
  <si>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</si>
  <si>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</si>
  <si>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</si>
  <si>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</si>
  <si>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</si>
  <si>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</si>
  <si>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</si>
  <si>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</si>
  <si>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</si>
  <si>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</si>
  <si>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</si>
  <si>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</si>
  <si>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</si>
  <si>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</si>
  <si>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</si>
  <si>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</si>
  <si>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</si>
  <si>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</si>
  <si>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</si>
  <si>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</si>
  <si>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</si>
  <si>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</si>
  <si>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</si>
  <si>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</si>
  <si>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</si>
  <si>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</si>
  <si>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</si>
  <si>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</si>
  <si>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</si>
  <si>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</si>
  <si>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</si>
  <si>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</si>
  <si>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</si>
  <si>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</si>
  <si>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</si>
  <si>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</si>
  <si>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</si>
  <si>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</si>
  <si>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</si>
  <si>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</si>
  <si>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</si>
  <si>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</si>
  <si>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</si>
  <si>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</si>
  <si>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</si>
  <si>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</si>
  <si>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</si>
  <si>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</si>
  <si>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</si>
  <si>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</si>
  <si>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</si>
  <si>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</si>
  <si>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</si>
  <si>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</si>
  <si>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</si>
  <si>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</si>
  <si>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</si>
  <si>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</si>
  <si>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</si>
  <si>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</si>
  <si>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</si>
  <si>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</si>
  <si>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</si>
  <si>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</si>
  <si>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</si>
  <si>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</si>
  <si>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</si>
  <si>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</si>
  <si>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</si>
  <si>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</si>
  <si>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</si>
  <si>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</si>
  <si>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</si>
  <si>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</si>
  <si>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</si>
  <si>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</si>
  <si>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</si>
  <si>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</si>
  <si>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</si>
  <si>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</si>
  <si>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</si>
  <si>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</si>
  <si>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</si>
  <si>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</si>
  <si>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</si>
  <si>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</si>
  <si>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</si>
  <si>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</si>
  <si>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</si>
  <si>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</si>
  <si>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</si>
  <si>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</si>
  <si>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</si>
  <si>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</si>
  <si>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</si>
  <si>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</si>
  <si>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</si>
  <si>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</si>
  <si>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</si>
  <si>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</si>
  <si>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</si>
  <si>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</si>
  <si>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</si>
  <si>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</si>
  <si>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</si>
  <si>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</si>
  <si>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</si>
  <si>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</si>
  <si>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</si>
  <si>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</si>
  <si>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</si>
  <si>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</si>
  <si>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</si>
  <si>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</si>
  <si>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</si>
  <si>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</si>
  <si>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</si>
  <si>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</si>
  <si>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</si>
  <si>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</si>
  <si>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</si>
  <si>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</si>
  <si>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</si>
  <si>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</si>
  <si>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</si>
  <si>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</si>
  <si>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</si>
  <si>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</si>
  <si>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</si>
  <si>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</si>
  <si>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</si>
  <si>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</si>
  <si>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</si>
  <si>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</si>
  <si>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</si>
  <si>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</si>
  <si>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</si>
  <si>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</si>
  <si>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</si>
  <si>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</si>
  <si>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</si>
  <si>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</si>
  <si>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</si>
  <si>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</si>
  <si>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</si>
  <si>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</si>
  <si>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</si>
  <si>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</si>
  <si>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</si>
  <si>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</si>
  <si>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</si>
  <si>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</si>
  <si>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</si>
  <si>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</si>
  <si>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</si>
  <si>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</si>
  <si>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</si>
  <si>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</si>
  <si>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</si>
  <si>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</si>
  <si>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</si>
  <si>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</si>
  <si>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</si>
  <si>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</si>
  <si>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</si>
  <si>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</si>
  <si>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</si>
  <si>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</si>
  <si>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</si>
  <si>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</si>
  <si>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</si>
  <si>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</si>
  <si>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</si>
  <si>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</si>
  <si>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</si>
  <si>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</si>
  <si>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</si>
  <si>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</si>
  <si>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</si>
  <si>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</si>
  <si>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</si>
  <si>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</si>
  <si>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</si>
  <si>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</si>
  <si>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</si>
  <si>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</si>
  <si>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</si>
  <si>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</si>
  <si>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</si>
  <si>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</si>
  <si>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</si>
  <si>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</si>
  <si>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</si>
  <si>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</si>
  <si>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</si>
  <si>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</si>
  <si>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</si>
  <si>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</si>
  <si>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</si>
  <si>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</si>
  <si>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</si>
  <si>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</si>
  <si>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</si>
  <si>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</si>
  <si>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</si>
  <si>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</si>
  <si>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</si>
  <si>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</si>
  <si>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</si>
  <si>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</si>
  <si>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</si>
  <si>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</si>
  <si>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</si>
  <si>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</si>
  <si>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</si>
  <si>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</si>
  <si>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</si>
  <si>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</si>
  <si>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</si>
  <si>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</si>
  <si>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</si>
  <si>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</si>
  <si>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</si>
  <si>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</si>
  <si>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</si>
  <si>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</si>
  <si>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</si>
  <si>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</si>
  <si>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</si>
  <si>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</si>
  <si>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</si>
  <si>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</si>
  <si>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</si>
  <si>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</si>
  <si>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</si>
  <si>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</si>
  <si>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</si>
  <si>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</si>
  <si>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</si>
  <si>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</si>
  <si>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</si>
  <si>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</si>
  <si>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</si>
  <si>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</si>
  <si>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</si>
  <si>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</si>
  <si>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</si>
  <si>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</si>
  <si>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</si>
  <si>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</si>
  <si>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</si>
  <si>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</si>
  <si>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</si>
  <si>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</si>
  <si>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</si>
  <si>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</si>
  <si>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</si>
  <si>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</si>
  <si>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</si>
  <si>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</si>
  <si>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</si>
  <si>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</si>
  <si>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</si>
  <si>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</si>
  <si>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</si>
  <si>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</si>
  <si>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</si>
  <si>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</si>
  <si>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</si>
  <si>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</si>
  <si>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</si>
  <si>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</si>
  <si>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</si>
  <si>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</si>
  <si>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</si>
  <si>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</si>
  <si>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</si>
  <si>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</si>
  <si>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</si>
  <si>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</si>
  <si>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</si>
  <si>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</si>
  <si>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</si>
  <si>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</si>
  <si>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</si>
  <si>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</si>
  <si>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</si>
  <si>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</si>
  <si>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</si>
  <si>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</si>
  <si>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</si>
  <si>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</si>
  <si>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</si>
  <si>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</si>
  <si>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</si>
  <si>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</si>
  <si>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</si>
  <si>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</si>
  <si>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</si>
  <si>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</si>
  <si>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</si>
  <si>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</si>
  <si>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</si>
  <si>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</si>
  <si>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</si>
  <si>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</si>
  <si>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</si>
  <si>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</si>
  <si>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</si>
  <si>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</si>
  <si>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</si>
  <si>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</si>
  <si>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</si>
  <si>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</si>
  <si>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</si>
  <si>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</si>
  <si>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</si>
  <si>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</si>
  <si>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</si>
  <si>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</si>
  <si>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</si>
  <si>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</si>
  <si>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</si>
  <si>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</si>
  <si>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</si>
  <si>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</si>
  <si>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</si>
  <si>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</si>
  <si>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</si>
  <si>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</si>
  <si>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</si>
  <si>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</si>
  <si>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</si>
  <si>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</si>
  <si>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</si>
  <si>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</si>
  <si>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</si>
  <si>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</si>
  <si>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</si>
  <si>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</si>
  <si>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</si>
  <si>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</si>
  <si>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</si>
  <si>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</si>
  <si>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</si>
  <si>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</si>
  <si>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</si>
  <si>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</si>
  <si>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</si>
  <si>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</si>
  <si>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</si>
  <si>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</si>
  <si>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</si>
  <si>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</si>
  <si>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</si>
  <si>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</si>
  <si>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</si>
  <si>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</si>
  <si>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</si>
  <si>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</si>
  <si>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</si>
  <si>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</si>
  <si>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</si>
  <si>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</si>
  <si>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</si>
  <si>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</si>
  <si>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</si>
  <si>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</si>
  <si>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</si>
  <si>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</si>
  <si>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</si>
  <si>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</si>
  <si>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</si>
  <si>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</si>
  <si>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</si>
  <si>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</si>
  <si>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</si>
  <si>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</si>
  <si>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</si>
  <si>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</si>
  <si>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</si>
  <si>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</si>
  <si>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</si>
  <si>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</si>
  <si>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</si>
  <si>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</si>
  <si>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</si>
  <si>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</si>
  <si>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</si>
  <si>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</si>
  <si>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</si>
  <si>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</si>
  <si>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</si>
  <si>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</si>
  <si>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</si>
  <si>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</si>
  <si>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</si>
  <si>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</si>
  <si>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</si>
  <si>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</si>
  <si>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</si>
  <si>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</si>
  <si>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</si>
  <si>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</si>
  <si>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</si>
  <si>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</si>
  <si>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</si>
  <si>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</si>
  <si>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</si>
  <si>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</si>
  <si>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</si>
  <si>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</si>
  <si>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</si>
  <si>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</si>
  <si>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</si>
  <si>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</si>
  <si>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</si>
  <si>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</si>
  <si>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</si>
  <si>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</si>
  <si>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</si>
  <si>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</si>
  <si>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</si>
  <si>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</si>
  <si>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</si>
  <si>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</si>
  <si>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</si>
  <si>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</si>
  <si>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</si>
  <si>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</si>
  <si>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</si>
  <si>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</si>
  <si>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</si>
  <si>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</si>
  <si>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</si>
  <si>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</si>
  <si>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</si>
  <si>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</si>
  <si>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</si>
  <si>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</si>
  <si>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</si>
  <si>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</si>
  <si>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</si>
  <si>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</si>
  <si>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</si>
  <si>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</si>
  <si>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</si>
  <si>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</si>
  <si>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</si>
  <si>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</si>
  <si>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</si>
  <si>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</si>
  <si>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</si>
  <si>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</si>
  <si>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</si>
  <si>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</si>
  <si>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</si>
  <si>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</si>
  <si>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</si>
  <si>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</si>
  <si>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</si>
  <si>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</si>
  <si>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</si>
  <si>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</si>
  <si>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</si>
  <si>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</si>
  <si>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</si>
  <si>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</si>
  <si>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</si>
  <si>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</si>
  <si>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</si>
  <si>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</si>
  <si>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</si>
  <si>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</si>
  <si>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</si>
  <si>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</si>
  <si>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</si>
  <si>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</si>
  <si>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</si>
  <si>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</si>
  <si>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</si>
  <si>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</si>
  <si>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</si>
  <si>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</si>
  <si>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</si>
  <si>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</si>
  <si>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</si>
  <si>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</si>
  <si>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</si>
  <si>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</si>
  <si>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</si>
  <si>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</si>
  <si>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</si>
  <si>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</si>
  <si>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</si>
  <si>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</si>
  <si>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</si>
  <si>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</si>
  <si>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</si>
  <si>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</si>
  <si>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</si>
  <si>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</si>
  <si>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</si>
  <si>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</si>
  <si>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</si>
  <si>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</si>
  <si>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</si>
  <si>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</si>
  <si>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</si>
  <si>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</si>
  <si>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</si>
  <si>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</si>
  <si>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</si>
  <si>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</si>
  <si>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</si>
  <si>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</si>
  <si>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</si>
  <si>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</si>
  <si>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</si>
  <si>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</si>
  <si>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</si>
  <si>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</si>
  <si>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</si>
  <si>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</si>
  <si>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</si>
  <si>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</si>
  <si>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</si>
  <si>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</si>
  <si>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</si>
  <si>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</si>
  <si>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</si>
  <si>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</si>
  <si>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</si>
  <si>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</si>
  <si>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</si>
  <si>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</si>
  <si>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</si>
  <si>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</si>
  <si>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</si>
  <si>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</si>
  <si>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</si>
  <si>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</si>
  <si>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</si>
  <si>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</si>
  <si>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</si>
  <si>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</si>
  <si>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</si>
  <si>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</si>
  <si>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</si>
  <si>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</si>
  <si>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</si>
  <si>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</si>
  <si>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</si>
  <si>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</si>
  <si>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</si>
  <si>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</si>
  <si>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</si>
  <si>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</si>
  <si>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</si>
  <si>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</si>
  <si>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</si>
  <si>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</si>
  <si>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</si>
  <si>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</si>
  <si>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</si>
  <si>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</si>
  <si>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</si>
  <si>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</si>
  <si>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</si>
  <si>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</si>
  <si>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</si>
  <si>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</si>
  <si>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</si>
  <si>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</si>
  <si>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</si>
  <si>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</si>
  <si>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</si>
  <si>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</si>
  <si>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</si>
  <si>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</si>
  <si>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</si>
  <si>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</si>
  <si>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</si>
  <si>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</si>
  <si>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</si>
  <si>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</si>
  <si>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</si>
  <si>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</si>
  <si>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</si>
  <si>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</si>
  <si>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</si>
  <si>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</si>
  <si>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</si>
  <si>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</si>
  <si>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</si>
  <si>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</si>
  <si>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</si>
  <si>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</si>
  <si>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</si>
  <si>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</si>
  <si>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</si>
  <si>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</si>
  <si>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</si>
  <si>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</si>
  <si>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</si>
  <si>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</si>
  <si>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</si>
  <si>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</si>
  <si>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</si>
  <si>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</si>
  <si>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</si>
  <si>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</si>
  <si>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</si>
  <si>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</si>
  <si>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</si>
  <si>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</si>
  <si>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</si>
  <si>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</si>
  <si>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</si>
  <si>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</si>
  <si>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</si>
  <si>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</si>
  <si>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</si>
  <si>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</si>
  <si>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</si>
  <si>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</si>
  <si>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</si>
  <si>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</si>
  <si>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</si>
  <si>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</si>
  <si>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</si>
  <si>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</si>
  <si>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</si>
  <si>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</si>
  <si>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</si>
  <si>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</si>
  <si>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</si>
  <si>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</si>
  <si>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</si>
  <si>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</si>
  <si>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</si>
  <si>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</si>
  <si>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</si>
  <si>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</si>
  <si>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</si>
  <si>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</si>
  <si>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</si>
  <si>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</si>
  <si>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</si>
  <si>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</si>
  <si>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</si>
  <si>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</si>
  <si>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</si>
  <si>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</si>
  <si>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</si>
  <si>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</si>
  <si>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</si>
  <si>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</si>
  <si>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</si>
  <si>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</si>
  <si>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</si>
  <si>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</si>
  <si>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</si>
  <si>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</si>
  <si>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</si>
  <si>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</si>
  <si>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</si>
  <si>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</si>
  <si>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</si>
  <si>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</si>
  <si>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</si>
  <si>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</si>
  <si>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</si>
  <si>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</si>
  <si>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</si>
  <si>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</si>
  <si>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</si>
  <si>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</si>
  <si>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</si>
  <si>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</si>
  <si>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</si>
  <si>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</si>
  <si>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</si>
  <si>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</si>
  <si>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</si>
  <si>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</si>
  <si>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</si>
  <si>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</si>
  <si>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</si>
  <si>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</si>
  <si>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</si>
  <si>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</si>
  <si>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</si>
  <si>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</si>
  <si>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</si>
  <si>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</si>
  <si>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</si>
  <si>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</si>
  <si>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</si>
  <si>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</si>
  <si>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</si>
  <si>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</si>
  <si>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</si>
  <si>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</si>
  <si>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</si>
  <si>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</si>
  <si>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</si>
  <si>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</si>
  <si>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</si>
  <si>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</si>
  <si>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</si>
  <si>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</si>
  <si>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</si>
  <si>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</si>
  <si>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</si>
  <si>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</si>
  <si>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</si>
  <si>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</si>
  <si>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</si>
  <si>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</si>
  <si>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</si>
  <si>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</si>
  <si>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</si>
  <si>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</si>
  <si>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</si>
  <si>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</si>
  <si>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</si>
  <si>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</si>
  <si>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</si>
  <si>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</si>
  <si>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</si>
  <si>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</si>
  <si>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</si>
  <si>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</si>
  <si>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</si>
  <si>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</si>
  <si>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</si>
  <si>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</si>
  <si>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</si>
  <si>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</si>
  <si>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</si>
  <si>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</si>
  <si>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</si>
  <si>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</si>
  <si>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</si>
  <si>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</si>
  <si>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</si>
  <si>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</si>
  <si>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</si>
  <si>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</si>
  <si>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</si>
  <si>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</si>
  <si>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</si>
  <si>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</si>
  <si>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</si>
  <si>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</si>
  <si>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</si>
  <si>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</si>
  <si>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</si>
  <si>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</si>
  <si>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</si>
  <si>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</si>
  <si>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</si>
  <si>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</si>
  <si>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</si>
  <si>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</si>
  <si>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</si>
  <si>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</si>
  <si>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</si>
  <si>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</si>
  <si>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</si>
  <si>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</si>
  <si>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</si>
  <si>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</si>
  <si>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</si>
  <si>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</si>
  <si>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</si>
  <si>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</si>
  <si>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</si>
  <si>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</si>
  <si>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</si>
  <si>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</si>
  <si>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</si>
  <si>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</si>
  <si>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</si>
  <si>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</si>
  <si>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</si>
  <si>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</si>
  <si>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</si>
  <si>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</si>
  <si>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</si>
  <si>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</si>
  <si>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</si>
  <si>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</si>
  <si>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</si>
  <si>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</si>
  <si>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</si>
  <si>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</si>
  <si>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</si>
  <si>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</si>
  <si>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</si>
  <si>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</si>
  <si>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</si>
  <si>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</si>
  <si>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</si>
  <si>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</si>
  <si>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</si>
  <si>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</si>
  <si>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</si>
  <si>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</si>
  <si>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</si>
  <si>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</si>
  <si>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</si>
  <si>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</si>
  <si>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</si>
  <si>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</si>
  <si>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</si>
  <si>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</si>
  <si>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</si>
  <si>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</si>
  <si>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</si>
  <si>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</si>
  <si>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</si>
  <si>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</si>
  <si>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</si>
  <si>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</si>
  <si>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</si>
  <si>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</si>
  <si>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</si>
  <si>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</si>
  <si>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</si>
  <si>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</si>
  <si>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</si>
  <si>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</si>
  <si>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</si>
  <si>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</si>
  <si>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</si>
  <si>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</si>
  <si>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</si>
  <si>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</si>
  <si>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</si>
  <si>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</si>
  <si>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</si>
  <si>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</si>
  <si>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</si>
  <si>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</si>
  <si>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</si>
  <si>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</si>
  <si>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</si>
  <si>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</si>
  <si>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</si>
  <si>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</si>
  <si>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</si>
  <si>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</si>
  <si>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</si>
  <si>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</si>
  <si>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</si>
  <si>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</si>
  <si>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</si>
  <si>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</si>
  <si>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</si>
  <si>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</si>
  <si>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</si>
  <si>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</si>
  <si>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</si>
  <si>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</si>
  <si>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</si>
  <si>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</si>
  <si>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</si>
  <si>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</si>
  <si>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</si>
  <si>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</si>
  <si>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</si>
  <si>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</si>
  <si>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</si>
  <si>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</si>
  <si>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</si>
  <si>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</si>
  <si>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</si>
  <si>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</si>
  <si>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</si>
  <si>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</si>
  <si>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</si>
  <si>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</si>
  <si>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</si>
  <si>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</si>
  <si>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</si>
  <si>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</si>
  <si>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</si>
  <si>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</si>
  <si>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</si>
  <si>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</si>
  <si>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</si>
  <si>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</si>
  <si>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</si>
  <si>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</si>
  <si>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</si>
  <si>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</si>
  <si>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</si>
  <si>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</si>
  <si>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</si>
  <si>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</si>
  <si>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</si>
  <si>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</si>
  <si>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</si>
  <si>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</si>
  <si>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</si>
  <si>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</si>
  <si>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</si>
  <si>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</si>
  <si>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</si>
  <si>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</si>
  <si>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</si>
  <si>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</si>
  <si>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</si>
  <si>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</si>
  <si>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</si>
  <si>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</si>
  <si>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</si>
  <si>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</si>
  <si>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</si>
  <si>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</si>
  <si>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</si>
  <si>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</si>
  <si>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</si>
  <si>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</si>
  <si>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</si>
  <si>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</si>
  <si>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</si>
  <si>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</si>
  <si>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</si>
  <si>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</si>
  <si>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</si>
  <si>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</si>
  <si>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</si>
  <si>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</si>
  <si>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</si>
  <si>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</si>
  <si>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</si>
  <si>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</si>
  <si>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</si>
  <si>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</si>
  <si>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</si>
  <si>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</si>
  <si>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</si>
  <si>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</si>
  <si>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</si>
  <si>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</si>
  <si>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</si>
  <si>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</si>
  <si>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</si>
  <si>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</si>
  <si>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</si>
  <si>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</si>
  <si>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</si>
  <si>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</si>
  <si>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</si>
  <si>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</si>
  <si>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</si>
  <si>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</si>
  <si>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</si>
  <si>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</si>
  <si>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</si>
  <si>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</si>
  <si>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</si>
  <si>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</si>
  <si>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</si>
  <si>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</si>
  <si>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</si>
  <si>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</si>
  <si>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</si>
  <si>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</si>
  <si>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</si>
  <si>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</si>
  <si>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</si>
  <si>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</si>
  <si>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</si>
  <si>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</si>
  <si>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</si>
  <si>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</si>
  <si>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</si>
  <si>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</si>
  <si>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</si>
  <si>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</si>
  <si>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</si>
  <si>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</si>
  <si>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</si>
  <si>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</si>
  <si>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</si>
  <si>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</si>
  <si>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</si>
  <si>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</si>
  <si>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</si>
  <si>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</si>
  <si>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</si>
  <si>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</si>
  <si>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</si>
  <si>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</si>
  <si>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</si>
  <si>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</si>
  <si>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</si>
  <si>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</si>
  <si>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</si>
  <si>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</si>
  <si>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</si>
  <si>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</si>
  <si>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</si>
  <si>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</si>
  <si>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</si>
  <si>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</si>
  <si>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</si>
  <si>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</si>
  <si>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</si>
  <si>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</si>
  <si>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</si>
  <si>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</si>
  <si>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</si>
  <si>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</si>
  <si>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</si>
  <si>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</si>
  <si>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</si>
  <si>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</si>
  <si>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</si>
  <si>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</si>
  <si>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</si>
  <si>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</si>
  <si>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</si>
  <si>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</si>
  <si>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</si>
  <si>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</si>
  <si>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</si>
  <si>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</si>
  <si>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</si>
  <si>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</si>
  <si>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</si>
  <si>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</si>
  <si>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</si>
  <si>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</si>
  <si>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</si>
  <si>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</si>
  <si>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</si>
  <si>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</si>
  <si>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</si>
  <si>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</si>
  <si>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</si>
  <si>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</si>
  <si>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</si>
  <si>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</si>
  <si>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</si>
  <si>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</si>
  <si>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</si>
  <si>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</si>
  <si>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</si>
  <si>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</si>
  <si>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</si>
  <si>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</si>
  <si>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</si>
  <si>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</si>
  <si>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</si>
  <si>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</si>
  <si>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</si>
  <si>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</si>
  <si>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</si>
  <si>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</si>
  <si>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</si>
  <si>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</si>
  <si>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</si>
  <si>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</si>
  <si>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</si>
  <si>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</si>
  <si>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</si>
  <si>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</si>
  <si>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</si>
  <si>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</si>
  <si>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</si>
  <si>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</si>
  <si>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</si>
  <si>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</si>
  <si>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</si>
  <si>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</si>
  <si>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</si>
  <si>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</si>
  <si>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</si>
  <si>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</si>
  <si>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</si>
  <si>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</si>
  <si>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</si>
  <si>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</si>
  <si>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</si>
  <si>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</si>
  <si>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</si>
  <si>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</si>
  <si>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</si>
  <si>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</si>
  <si>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</si>
  <si>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</si>
  <si>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</si>
  <si>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</si>
  <si>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</si>
  <si>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</si>
  <si>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</si>
  <si>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</si>
  <si>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</si>
  <si>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</si>
  <si>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</si>
  <si>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</si>
  <si>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</si>
  <si>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</si>
  <si>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</si>
  <si>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</si>
  <si>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</si>
  <si>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</si>
  <si>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</si>
  <si>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</si>
  <si>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</si>
  <si>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</si>
  <si>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</si>
  <si>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</si>
  <si>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</si>
  <si>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</si>
  <si>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</si>
  <si>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</si>
  <si>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</si>
  <si>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</si>
  <si>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</si>
  <si>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</si>
  <si>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</si>
  <si>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</si>
  <si>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</si>
  <si>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</si>
  <si>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</si>
  <si>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</si>
  <si>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</si>
  <si>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</si>
  <si>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</si>
  <si>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</si>
  <si>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</si>
  <si>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</si>
  <si>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</si>
  <si>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</si>
  <si>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</si>
  <si>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</si>
  <si>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</si>
  <si>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</si>
  <si>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</si>
  <si>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</si>
  <si>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</si>
  <si>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</si>
  <si>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</si>
  <si>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</si>
  <si>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</si>
  <si>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</si>
  <si>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</si>
  <si>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</si>
  <si>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</si>
  <si>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</si>
  <si>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</si>
  <si>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</si>
  <si>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</si>
  <si>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</si>
  <si>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</si>
  <si>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</si>
  <si>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</si>
  <si>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</si>
  <si>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</si>
  <si>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</si>
  <si>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</si>
  <si>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</si>
  <si>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</si>
  <si>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</si>
  <si>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</si>
  <si>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</si>
  <si>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</si>
  <si>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</si>
  <si>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</si>
  <si>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</si>
  <si>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</si>
  <si>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</si>
  <si>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</si>
  <si>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</si>
  <si>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</si>
  <si>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</si>
  <si>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</si>
  <si>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</si>
  <si>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</si>
  <si>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</si>
  <si>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</si>
  <si>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</si>
  <si>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</si>
  <si>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</si>
  <si>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</si>
  <si>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</si>
  <si>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</si>
  <si>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</si>
  <si>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</si>
  <si>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</si>
  <si>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</si>
  <si>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</si>
  <si>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</si>
  <si>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</si>
  <si>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</si>
  <si>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</si>
  <si>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</si>
  <si>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</si>
  <si>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</si>
  <si>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</si>
  <si>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</si>
  <si>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</si>
  <si>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</si>
  <si>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</si>
  <si>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</si>
  <si>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</si>
  <si>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</si>
  <si>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</si>
  <si>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</si>
  <si>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</si>
  <si>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</si>
  <si>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</si>
  <si>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</si>
  <si>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</si>
  <si>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</si>
  <si>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</si>
  <si>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</si>
  <si>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</si>
  <si>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</si>
  <si>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</si>
  <si>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</si>
  <si>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</si>
  <si>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</si>
  <si>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</si>
  <si>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</si>
  <si>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</si>
  <si>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</si>
  <si>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</si>
  <si>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</si>
  <si>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</si>
  <si>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</si>
  <si>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</si>
  <si>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</si>
  <si>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</si>
  <si>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</si>
  <si>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</si>
  <si>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</si>
  <si>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</si>
  <si>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</si>
  <si>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</si>
  <si>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</si>
  <si>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</si>
  <si>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</si>
  <si>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</si>
  <si>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</si>
  <si>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</si>
  <si>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</si>
  <si>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</si>
  <si>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</si>
  <si>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</si>
  <si>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</si>
  <si>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</si>
  <si>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</si>
  <si>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</si>
  <si>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</si>
  <si>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</si>
  <si>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</si>
  <si>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</si>
  <si>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</si>
  <si>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</si>
  <si>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</si>
  <si>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</si>
  <si>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</si>
  <si>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</si>
  <si>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</si>
  <si>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</si>
  <si>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</si>
  <si>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</si>
  <si>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</si>
  <si>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</si>
  <si>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</si>
  <si>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</si>
  <si>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</si>
  <si>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</si>
  <si>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</si>
  <si>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</si>
  <si>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</si>
  <si>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</si>
  <si>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</si>
  <si>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</si>
  <si>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</si>
  <si>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</si>
  <si>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</si>
  <si>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</si>
  <si>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</si>
  <si>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</si>
  <si>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</si>
  <si>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</si>
  <si>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</si>
  <si>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</si>
  <si>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</si>
  <si>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</si>
  <si>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</si>
  <si>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</si>
  <si>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</si>
  <si>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</si>
  <si>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</si>
  <si>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</si>
  <si>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</si>
  <si>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</si>
  <si>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</si>
  <si>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</si>
  <si>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</si>
  <si>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</si>
  <si>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</si>
  <si>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</si>
  <si>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</si>
  <si>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</si>
  <si>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</si>
  <si>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</si>
  <si>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</si>
  <si>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</si>
  <si>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</si>
  <si>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</si>
  <si>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</si>
  <si>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</si>
  <si>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</si>
  <si>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</si>
  <si>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</si>
  <si>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</si>
  <si>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</si>
  <si>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</si>
  <si>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</si>
  <si>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</si>
  <si>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</si>
  <si>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</si>
  <si>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</si>
  <si>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</si>
  <si>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</si>
  <si>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</si>
  <si>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</si>
  <si>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</si>
  <si>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</si>
  <si>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</si>
  <si>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</si>
  <si>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</si>
  <si>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</si>
  <si>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</si>
  <si>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</si>
  <si>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</si>
  <si>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</si>
  <si>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</si>
  <si>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</si>
  <si>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</si>
  <si>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</si>
  <si>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</si>
  <si>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</si>
  <si>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</si>
  <si>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</si>
  <si>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</si>
  <si>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</si>
  <si>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</si>
  <si>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</si>
  <si>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</si>
  <si>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</si>
  <si>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</si>
  <si>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</si>
  <si>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</si>
  <si>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</si>
  <si>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</si>
  <si>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</si>
  <si>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</si>
  <si>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</si>
  <si>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</si>
  <si>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</si>
  <si>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</si>
  <si>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</si>
  <si>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</si>
  <si>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</si>
  <si>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</si>
  <si>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</si>
  <si>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</si>
  <si>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</si>
  <si>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</si>
  <si>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</si>
  <si>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</si>
  <si>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</si>
  <si>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</si>
  <si>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</si>
  <si>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</si>
  <si>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</si>
  <si>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</si>
  <si>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</si>
  <si>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</si>
  <si>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</si>
  <si>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</si>
  <si>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</si>
  <si>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</si>
  <si>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</si>
  <si>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</si>
  <si>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</si>
  <si>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</si>
  <si>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</si>
  <si>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</si>
  <si>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</si>
  <si>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</si>
  <si>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</si>
  <si>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</si>
  <si>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</si>
  <si>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</si>
  <si>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</si>
  <si>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</si>
  <si>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</si>
  <si>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</si>
  <si>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</si>
  <si>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</si>
  <si>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</si>
  <si>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</si>
  <si>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</si>
  <si>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</si>
  <si>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</si>
  <si>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</si>
  <si>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</si>
  <si>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</si>
  <si>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</si>
  <si>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</si>
  <si>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</si>
  <si>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</si>
  <si>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</si>
  <si>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</si>
  <si>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</si>
  <si>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</si>
  <si>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</si>
  <si>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</si>
  <si>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</si>
  <si>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</si>
  <si>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</si>
  <si>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</si>
  <si>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</si>
  <si>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</si>
  <si>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</si>
  <si>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</si>
  <si>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</si>
  <si>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</si>
  <si>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</si>
  <si>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</si>
  <si>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</si>
  <si>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</si>
  <si>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</si>
  <si>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</si>
  <si>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</si>
  <si>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</si>
  <si>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</si>
  <si>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</si>
  <si>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</si>
  <si>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</si>
  <si>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</si>
  <si>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</si>
  <si>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</si>
  <si>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</si>
  <si>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</si>
  <si>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</si>
  <si>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</si>
  <si>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</si>
  <si>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</si>
  <si>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</si>
  <si>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</si>
  <si>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</si>
  <si>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</si>
  <si>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</si>
  <si>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</si>
  <si>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</si>
  <si>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</si>
  <si>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</si>
  <si>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</si>
  <si>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</si>
  <si>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</si>
  <si>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</si>
  <si>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</si>
  <si>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</si>
  <si>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</si>
  <si>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</si>
  <si>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</si>
  <si>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</si>
  <si>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</si>
  <si>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</si>
  <si>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</si>
  <si>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</si>
  <si>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</si>
  <si>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</si>
  <si>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</si>
  <si>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</si>
  <si>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</si>
  <si>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</si>
  <si>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</si>
  <si>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</si>
  <si>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</si>
  <si>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</si>
  <si>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</si>
  <si>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</si>
  <si>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</si>
  <si>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</si>
  <si>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</si>
  <si>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</si>
  <si>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</si>
  <si>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</si>
  <si>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</si>
  <si>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</si>
  <si>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</si>
  <si>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</si>
  <si>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</si>
  <si>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</si>
  <si>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</si>
  <si>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</si>
  <si>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</si>
  <si>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</si>
  <si>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</si>
  <si>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</si>
  <si>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</si>
  <si>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</si>
  <si>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</si>
  <si>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</si>
  <si>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</si>
  <si>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</si>
  <si>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</si>
  <si>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</si>
  <si>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</si>
  <si>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</si>
  <si>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</si>
  <si>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</si>
  <si>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</si>
  <si>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</si>
  <si>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</si>
  <si>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</si>
  <si>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</si>
  <si>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</si>
  <si>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</si>
  <si>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</si>
  <si>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</si>
  <si>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</si>
  <si>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</si>
  <si>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</si>
  <si>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</si>
  <si>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</si>
  <si>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</si>
  <si>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</si>
  <si>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</si>
  <si>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</si>
  <si>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</si>
  <si>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</si>
  <si>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</si>
  <si>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</si>
  <si>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</si>
  <si>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</si>
  <si>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</si>
  <si>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</si>
  <si>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</si>
  <si>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</si>
  <si>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</si>
  <si>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</si>
  <si>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</si>
  <si>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</si>
  <si>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</si>
  <si>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</si>
  <si>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</si>
  <si>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</si>
  <si>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</si>
  <si>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</si>
  <si>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</si>
  <si>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</si>
  <si>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</si>
  <si>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</si>
  <si>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</si>
  <si>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</si>
  <si>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</si>
  <si>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</si>
  <si>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</si>
  <si>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</si>
  <si>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</si>
  <si>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</si>
  <si>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</si>
  <si>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</si>
  <si>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</si>
  <si>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</si>
  <si>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</si>
  <si>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</si>
  <si>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</si>
  <si>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</si>
  <si>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</si>
  <si>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</si>
  <si>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</si>
  <si>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</si>
  <si>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</si>
  <si>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</si>
  <si>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</si>
  <si>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</si>
  <si>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</si>
  <si>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</si>
  <si>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</si>
  <si>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</si>
  <si>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</si>
  <si>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</si>
  <si>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</si>
  <si>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</si>
  <si>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</si>
  <si>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</si>
  <si>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</si>
  <si>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</si>
  <si>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</si>
  <si>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</si>
  <si>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</si>
  <si>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</si>
  <si>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</si>
  <si>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</si>
  <si>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</si>
  <si>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</si>
  <si>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</si>
  <si>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</si>
  <si>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</si>
  <si>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</si>
  <si>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</si>
  <si>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</si>
  <si>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</si>
  <si>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</si>
  <si>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</si>
  <si>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</si>
  <si>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</si>
  <si>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</si>
  <si>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</si>
  <si>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</si>
  <si>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</si>
  <si>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</si>
  <si>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</si>
  <si>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</si>
  <si>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</si>
  <si>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</si>
  <si>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</si>
  <si>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</si>
  <si>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</si>
  <si>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</si>
  <si>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</si>
  <si>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</si>
  <si>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</si>
  <si>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</si>
  <si>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</si>
  <si>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</si>
  <si>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</si>
  <si>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</si>
  <si>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</si>
  <si>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</si>
  <si>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</si>
  <si>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</si>
  <si>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</si>
  <si>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</si>
  <si>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</si>
  <si>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</si>
  <si>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</si>
  <si>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</si>
  <si>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</si>
  <si>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</si>
  <si>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</si>
  <si>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</si>
  <si>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</si>
  <si>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</si>
  <si>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</si>
  <si>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</si>
  <si>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</si>
  <si>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</si>
  <si>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</si>
  <si>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</si>
  <si>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</si>
  <si>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</si>
  <si>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</si>
  <si>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</si>
  <si>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</si>
  <si>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</si>
  <si>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</si>
  <si>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</si>
  <si>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</si>
  <si>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</si>
  <si>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</si>
  <si>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</si>
  <si>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</si>
  <si>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</si>
  <si>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</si>
  <si>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</si>
  <si>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</si>
  <si>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</si>
  <si>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</si>
  <si>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</si>
  <si>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</si>
  <si>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</si>
  <si>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</si>
  <si>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</si>
  <si>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</si>
  <si>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</si>
  <si>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</si>
  <si>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</si>
  <si>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</si>
  <si>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</si>
  <si>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</si>
  <si>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</si>
  <si>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</si>
  <si>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</si>
  <si>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</si>
  <si>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</si>
  <si>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</si>
  <si>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</si>
  <si>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</si>
  <si>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</si>
  <si>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</si>
  <si>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</si>
  <si>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</si>
  <si>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</si>
  <si>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</si>
  <si>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</si>
  <si>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</si>
  <si>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</si>
  <si>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</si>
  <si>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</si>
  <si>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</si>
  <si>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</si>
  <si>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</si>
  <si>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</si>
  <si>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</si>
  <si>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</si>
  <si>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</si>
  <si>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</si>
  <si>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</si>
  <si>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</si>
  <si>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</si>
  <si>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</si>
  <si>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</si>
  <si>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</si>
  <si>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</si>
  <si>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</si>
  <si>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</si>
  <si>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</si>
  <si>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</si>
  <si>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</si>
  <si>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</si>
  <si>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</si>
  <si>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</si>
  <si>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</si>
  <si>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</si>
  <si>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</si>
  <si>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</si>
  <si>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</si>
  <si>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</si>
  <si>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</si>
  <si>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</si>
  <si>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</si>
  <si>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</si>
  <si>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</si>
  <si>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</si>
  <si>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</si>
  <si>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</si>
  <si>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</si>
  <si>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</si>
  <si>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</si>
  <si>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</si>
  <si>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</si>
  <si>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</si>
  <si>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</si>
  <si>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</si>
  <si>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</si>
  <si>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</si>
  <si>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</si>
  <si>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</si>
  <si>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</si>
  <si>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</si>
  <si>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</si>
  <si>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</si>
  <si>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</si>
  <si>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</si>
  <si>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</si>
  <si>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</si>
  <si>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</si>
  <si>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</si>
  <si>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</si>
  <si>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</si>
  <si>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</si>
  <si>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</si>
  <si>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</si>
  <si>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</si>
  <si>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</si>
  <si>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</si>
  <si>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</si>
  <si>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</si>
  <si>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</si>
  <si>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</si>
  <si>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</si>
  <si>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</si>
  <si>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</si>
  <si>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</si>
  <si>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</si>
  <si>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</si>
  <si>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</si>
  <si>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</si>
  <si>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</si>
  <si>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</si>
  <si>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</si>
  <si>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</si>
  <si>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</si>
  <si>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</si>
  <si>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</si>
  <si>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</si>
  <si>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</si>
  <si>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</si>
  <si>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</si>
  <si>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</si>
  <si>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</si>
  <si>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</si>
  <si>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</si>
  <si>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</si>
  <si>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</si>
  <si>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</si>
  <si>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</si>
  <si>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</si>
  <si>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</si>
  <si>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</si>
  <si>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</si>
  <si>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</si>
  <si>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</si>
  <si>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</si>
  <si>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</si>
  <si>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</si>
  <si>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</si>
  <si>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</si>
  <si>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</si>
  <si>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</si>
  <si>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</si>
  <si>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</si>
  <si>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</si>
  <si>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</si>
  <si>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</si>
  <si>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</si>
  <si>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</si>
  <si>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</si>
  <si>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</si>
  <si>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</si>
  <si>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</si>
  <si>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</si>
  <si>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</si>
  <si>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</si>
  <si>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</si>
  <si>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</si>
  <si>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</si>
  <si>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</si>
  <si>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</si>
  <si>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</si>
  <si>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</si>
  <si>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</si>
  <si>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</si>
  <si>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</si>
  <si>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</si>
  <si>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</si>
  <si>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</si>
  <si>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</si>
  <si>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</si>
  <si>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</si>
  <si>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</si>
  <si>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</si>
  <si>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</si>
  <si>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</si>
  <si>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</si>
  <si>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</si>
  <si>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</si>
  <si>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</si>
  <si>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</si>
  <si>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</si>
  <si>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</si>
  <si>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</si>
  <si>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</si>
  <si>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</si>
  <si>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</si>
  <si>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</si>
  <si>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</si>
  <si>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</si>
  <si>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</si>
  <si>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</si>
  <si>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</si>
  <si>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</si>
  <si>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</si>
  <si>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</si>
  <si>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</si>
  <si>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</si>
  <si>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</si>
  <si>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</si>
  <si>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</si>
  <si>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</si>
  <si>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</si>
  <si>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</si>
  <si>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</si>
  <si>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</si>
  <si>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</si>
  <si>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</si>
  <si>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</si>
  <si>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</si>
  <si>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</si>
  <si>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</si>
  <si>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</si>
  <si>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</si>
  <si>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</si>
  <si>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</si>
  <si>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</si>
  <si>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</si>
  <si>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</si>
  <si>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</si>
  <si>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</si>
  <si>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</si>
  <si>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</si>
  <si>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</si>
  <si>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</si>
  <si>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</si>
  <si>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</si>
  <si>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</si>
  <si>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</si>
  <si>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</si>
  <si>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</si>
  <si>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</si>
  <si>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</si>
  <si>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</si>
  <si>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</si>
  <si>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</si>
  <si>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</si>
  <si>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</si>
  <si>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</si>
  <si>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</si>
  <si>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</si>
  <si>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</si>
  <si>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</si>
  <si>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</si>
  <si>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</si>
  <si>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</si>
  <si>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</si>
  <si>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</si>
  <si>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</si>
  <si>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</si>
  <si>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</si>
  <si>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</si>
  <si>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</si>
  <si>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</si>
  <si>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</si>
  <si>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</si>
  <si>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</si>
  <si>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</si>
  <si>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</si>
  <si>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</si>
  <si>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</si>
  <si>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</si>
  <si>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</si>
  <si>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</si>
  <si>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</si>
  <si>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</si>
  <si>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</si>
  <si>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</si>
  <si>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</si>
  <si>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</si>
  <si>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</si>
  <si>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</si>
  <si>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</si>
  <si>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</si>
  <si>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</si>
  <si>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</si>
  <si>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</si>
  <si>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</si>
  <si>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</si>
  <si>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</si>
  <si>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</si>
  <si>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</si>
  <si>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</si>
  <si>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</si>
  <si>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</si>
  <si>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</si>
  <si>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</si>
  <si>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</si>
  <si>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</si>
  <si>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</si>
  <si>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</si>
  <si>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</si>
  <si>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</si>
  <si>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</si>
  <si>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</si>
  <si>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</si>
  <si>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</si>
  <si>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</si>
  <si>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</si>
  <si>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</si>
  <si>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</si>
  <si>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</si>
  <si>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</si>
  <si>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</si>
  <si>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</si>
  <si>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</si>
  <si>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</si>
  <si>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</si>
  <si>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</si>
  <si>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</si>
  <si>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</si>
  <si>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</si>
  <si>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</si>
  <si>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</si>
  <si>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</si>
  <si>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</si>
  <si>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</si>
  <si>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</si>
  <si>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</si>
  <si>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</si>
  <si>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</si>
  <si>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</si>
  <si>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</si>
  <si>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</si>
  <si>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</si>
  <si>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</si>
  <si>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</si>
  <si>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</si>
  <si>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</si>
  <si>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</si>
  <si>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</si>
  <si>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</si>
  <si>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</si>
  <si>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</si>
  <si>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</si>
  <si>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</si>
  <si>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</si>
  <si>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</si>
  <si>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</si>
  <si>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</si>
  <si>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</si>
  <si>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</si>
  <si>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</si>
  <si>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</si>
  <si>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</si>
  <si>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</si>
  <si>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</si>
  <si>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</si>
  <si>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</si>
  <si>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</si>
  <si>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</si>
  <si>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</si>
  <si>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</si>
  <si>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</si>
  <si>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</si>
  <si>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</si>
  <si>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</si>
  <si>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</si>
  <si>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</si>
  <si>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</si>
  <si>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</si>
  <si>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</si>
  <si>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</si>
  <si>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</si>
  <si>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</si>
  <si>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</si>
  <si>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</si>
  <si>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</si>
  <si>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</si>
  <si>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</si>
  <si>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</si>
  <si>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</si>
  <si>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</si>
  <si>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</si>
  <si>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</si>
  <si>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</si>
  <si>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</si>
  <si>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</si>
  <si>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</si>
  <si>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</si>
  <si>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</si>
  <si>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</si>
  <si>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</si>
  <si>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</si>
  <si>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</si>
  <si>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</si>
  <si>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</si>
  <si>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</si>
  <si>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</si>
  <si>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</si>
  <si>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</si>
  <si>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</si>
  <si>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</si>
  <si>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</si>
  <si>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</si>
  <si>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</si>
  <si>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</si>
  <si>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</si>
  <si>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</si>
  <si>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</si>
  <si>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</si>
  <si>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</si>
  <si>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</si>
  <si>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</si>
  <si>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</si>
  <si>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</si>
  <si>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</si>
  <si>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</si>
  <si>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</si>
  <si>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</si>
  <si>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</si>
  <si>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</si>
  <si>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</si>
  <si>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</si>
  <si>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</si>
  <si>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</si>
  <si>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</si>
  <si>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</si>
  <si>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</si>
  <si>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</si>
  <si>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</si>
  <si>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</si>
  <si>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</si>
  <si>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</si>
  <si>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</si>
  <si>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</si>
  <si>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</si>
  <si>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</si>
  <si>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</si>
  <si>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</si>
  <si>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</si>
  <si>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</si>
  <si>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</si>
  <si>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</si>
  <si>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</si>
  <si>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</si>
  <si>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</si>
  <si>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</si>
  <si>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</si>
  <si>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</si>
  <si>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</si>
  <si>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</si>
  <si>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</si>
  <si>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</si>
  <si>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</si>
  <si>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</si>
  <si>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</si>
  <si>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</si>
  <si>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</si>
  <si>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</si>
  <si>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</si>
  <si>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</si>
  <si>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</si>
  <si>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</si>
  <si>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</si>
  <si>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</si>
  <si>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</si>
  <si>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</si>
  <si>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</si>
  <si>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</si>
  <si>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</si>
  <si>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</si>
  <si>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</si>
  <si>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</si>
  <si>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</si>
  <si>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</si>
  <si>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</si>
  <si>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</si>
  <si>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</si>
  <si>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</si>
  <si>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</si>
  <si>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</si>
  <si>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</si>
  <si>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</si>
  <si>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</si>
  <si>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</si>
  <si>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</si>
  <si>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</si>
  <si>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</si>
  <si>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</si>
  <si>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</si>
  <si>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</si>
  <si>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</si>
  <si>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</si>
  <si>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</si>
  <si>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</si>
  <si>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</si>
  <si>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</si>
  <si>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</si>
  <si>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</si>
  <si>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</si>
  <si>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</si>
  <si>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</si>
  <si>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</si>
  <si>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</si>
  <si>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</si>
  <si>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</si>
  <si>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</si>
  <si>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</si>
  <si>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</si>
  <si>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</si>
  <si>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</si>
  <si>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</si>
  <si>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</si>
  <si>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</si>
  <si>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</si>
  <si>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</si>
  <si>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</si>
  <si>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</si>
  <si>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</si>
  <si>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</si>
  <si>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</si>
  <si>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</si>
  <si>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</si>
  <si>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</si>
  <si>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</si>
  <si>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</si>
  <si>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</si>
  <si>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</si>
  <si>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</si>
  <si>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</si>
  <si>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</si>
  <si>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</si>
  <si>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</si>
  <si>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</si>
  <si>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</si>
  <si>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</si>
  <si>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</si>
  <si>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</si>
  <si>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</si>
  <si>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</si>
  <si>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</si>
  <si>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</si>
  <si>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</si>
  <si>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</si>
  <si>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</si>
  <si>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</si>
  <si>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</si>
  <si>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</si>
  <si>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</si>
  <si>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</si>
  <si>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</si>
  <si>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</si>
  <si>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</si>
  <si>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</si>
  <si>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</si>
  <si>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</si>
  <si>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</si>
  <si>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</si>
  <si>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</si>
  <si>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</si>
  <si>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</si>
  <si>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</si>
  <si>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</si>
  <si>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</si>
  <si>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</si>
  <si>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</si>
  <si>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</si>
  <si>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</si>
  <si>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</si>
  <si>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</si>
  <si>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</si>
  <si>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</si>
  <si>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</si>
  <si>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</si>
  <si>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</si>
  <si>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</si>
  <si>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</si>
  <si>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</si>
  <si>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</si>
  <si>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</si>
  <si>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</si>
  <si>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</si>
  <si>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</si>
  <si>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</si>
  <si>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</si>
  <si>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</si>
  <si>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</si>
  <si>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</si>
  <si>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</si>
  <si>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</si>
  <si>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</si>
  <si>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</si>
  <si>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</si>
  <si>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</si>
  <si>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</si>
  <si>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</si>
  <si>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</si>
  <si>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</si>
  <si>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</si>
  <si>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</si>
  <si>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</si>
  <si>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</si>
  <si>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</si>
  <si>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</si>
  <si>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</si>
  <si>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</si>
  <si>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</si>
  <si>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</si>
  <si>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</si>
  <si>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</si>
  <si>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</si>
  <si>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</si>
  <si>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</si>
  <si>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</si>
  <si>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</si>
  <si>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</si>
  <si>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</si>
  <si>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</si>
  <si>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</si>
  <si>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</si>
  <si>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</si>
  <si>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</si>
  <si>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</si>
  <si>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</si>
  <si>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</si>
  <si>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</si>
  <si>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</si>
  <si>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</si>
  <si>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</si>
  <si>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</si>
  <si>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</si>
  <si>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</si>
  <si>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</si>
  <si>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</si>
  <si>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</si>
  <si>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</si>
  <si>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</si>
  <si>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</si>
  <si>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</si>
  <si>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</si>
  <si>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</si>
  <si>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</si>
  <si>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</si>
  <si>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</si>
  <si>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</si>
  <si>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</si>
  <si>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</si>
  <si>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</si>
  <si>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</si>
  <si>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</si>
  <si>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</si>
  <si>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</si>
  <si>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</si>
  <si>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</si>
  <si>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</si>
  <si>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</si>
  <si>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</si>
  <si>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</si>
  <si>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</si>
  <si>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</si>
  <si>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</si>
  <si>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</si>
  <si>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</si>
  <si>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</si>
  <si>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</si>
  <si>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</si>
  <si>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</si>
  <si>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</si>
  <si>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</si>
  <si>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</si>
  <si>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</si>
  <si>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</si>
  <si>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</si>
  <si>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</si>
  <si>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</si>
  <si>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</si>
  <si>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</si>
  <si>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</si>
  <si>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</si>
  <si>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</si>
  <si>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</si>
  <si>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</si>
  <si>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</si>
  <si>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</si>
  <si>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</si>
  <si>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</si>
  <si>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</si>
  <si>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</si>
  <si>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</si>
  <si>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</si>
  <si>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</si>
  <si>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</si>
  <si>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</si>
  <si>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</si>
  <si>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</si>
  <si>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</si>
  <si>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</si>
  <si>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</si>
  <si>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</si>
  <si>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</si>
  <si>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</si>
  <si>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</si>
  <si>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</si>
  <si>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</si>
  <si>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</si>
  <si>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</si>
  <si>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</si>
  <si>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</si>
  <si>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</si>
  <si>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</si>
  <si>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</si>
  <si>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</si>
  <si>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</si>
  <si>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</si>
  <si>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</si>
  <si>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</si>
  <si>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</si>
  <si>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</si>
  <si>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</si>
  <si>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</si>
  <si>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</si>
  <si>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</si>
  <si>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</si>
  <si>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</si>
  <si>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</si>
  <si>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</si>
  <si>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</si>
  <si>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</si>
  <si>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</si>
  <si>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</si>
  <si>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</si>
  <si>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</si>
  <si>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</si>
  <si>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</si>
  <si>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</si>
  <si>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</si>
  <si>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</si>
  <si>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</si>
  <si>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</si>
  <si>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</si>
  <si>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</si>
  <si>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</si>
  <si>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</si>
  <si>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</si>
  <si>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</si>
  <si>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</si>
  <si>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</si>
  <si>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</si>
  <si>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</si>
  <si>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</si>
  <si>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</si>
  <si>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</si>
  <si>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</si>
  <si>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</si>
  <si>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</si>
  <si>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</si>
  <si>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</si>
  <si>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</si>
  <si>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</si>
  <si>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</si>
  <si>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</si>
  <si>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</si>
  <si>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</si>
  <si>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</si>
  <si>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</si>
  <si>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</si>
  <si>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</si>
  <si>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</si>
  <si>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</si>
  <si>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</si>
  <si>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</si>
  <si>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</si>
  <si>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</si>
  <si>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</si>
  <si>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</si>
  <si>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</si>
  <si>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</si>
  <si>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</si>
  <si>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</si>
  <si>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</si>
  <si>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</si>
  <si>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</si>
  <si>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</si>
  <si>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</si>
  <si>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</si>
  <si>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</si>
  <si>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</si>
  <si>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</si>
  <si>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</si>
  <si>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</si>
  <si>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</si>
  <si>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</si>
  <si>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</si>
  <si>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</si>
  <si>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</si>
  <si>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</si>
  <si>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</si>
  <si>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</si>
  <si>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</si>
  <si>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</si>
  <si>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</si>
  <si>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</si>
  <si>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</si>
  <si>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</si>
  <si>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</si>
  <si>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</si>
  <si>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</si>
  <si>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</si>
  <si>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</si>
  <si>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</si>
  <si>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</si>
  <si>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</si>
  <si>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</si>
  <si>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</si>
  <si>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</si>
  <si>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</si>
  <si>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</si>
  <si>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</si>
  <si>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</si>
  <si>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</si>
  <si>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</si>
  <si>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</si>
  <si>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</si>
  <si>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</si>
  <si>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</si>
  <si>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</si>
  <si>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</si>
  <si>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</si>
  <si>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</si>
  <si>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</si>
  <si>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</si>
  <si>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</si>
  <si>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</si>
  <si>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</si>
  <si>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</si>
  <si>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</si>
  <si>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</si>
  <si>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</si>
  <si>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</si>
  <si>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</si>
  <si>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</si>
  <si>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</si>
  <si>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</si>
  <si>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</si>
  <si>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</si>
  <si>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</si>
  <si>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</si>
  <si>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</si>
  <si>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</si>
  <si>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</si>
  <si>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</si>
  <si>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</si>
  <si>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</si>
  <si>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</si>
  <si>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</si>
  <si>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</si>
  <si>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</si>
  <si>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</si>
  <si>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</si>
  <si>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</si>
  <si>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</si>
  <si>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</si>
  <si>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</si>
  <si>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</si>
  <si>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</si>
  <si>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</si>
  <si>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</si>
  <si>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</si>
  <si>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</si>
  <si>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</si>
  <si>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</si>
  <si>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</si>
  <si>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</si>
  <si>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</si>
  <si>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</si>
  <si>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</si>
  <si>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</si>
  <si>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</si>
  <si>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</si>
  <si>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</si>
  <si>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</si>
  <si>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</si>
  <si>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</si>
  <si>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</si>
  <si>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</si>
  <si>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</si>
  <si>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</si>
  <si>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</si>
  <si>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</si>
  <si>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</si>
  <si>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</si>
  <si>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</si>
  <si>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</si>
  <si>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</si>
  <si>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</si>
  <si>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</si>
  <si>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</si>
  <si>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</si>
  <si>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</si>
  <si>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</si>
  <si>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</si>
  <si>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</si>
  <si>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</si>
  <si>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</si>
  <si>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</si>
  <si>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</si>
  <si>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</si>
  <si>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</si>
  <si>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</si>
  <si>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</si>
  <si>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</si>
  <si>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</si>
  <si>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</si>
  <si>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</si>
  <si>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</si>
  <si>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</si>
  <si>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</si>
  <si>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</si>
  <si>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</si>
  <si>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</si>
  <si>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</si>
  <si>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</si>
  <si>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</si>
  <si>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</si>
  <si>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</si>
  <si>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</si>
  <si>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</si>
  <si>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</si>
  <si>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</si>
  <si>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</si>
  <si>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</si>
  <si>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</si>
  <si>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</si>
  <si>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</si>
  <si>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</si>
  <si>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</si>
  <si>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</si>
  <si>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</si>
  <si>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</si>
  <si>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</si>
  <si>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</si>
  <si>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</si>
  <si>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</si>
  <si>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</si>
  <si>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</si>
  <si>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</si>
  <si>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</si>
  <si>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</si>
  <si>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</si>
  <si>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</si>
  <si>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</si>
  <si>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</si>
  <si>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</si>
  <si>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</si>
  <si>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</si>
  <si>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</si>
  <si>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</si>
  <si>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</si>
  <si>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</si>
  <si>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</si>
  <si>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</si>
  <si>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</si>
  <si>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</si>
  <si>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</si>
  <si>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</si>
  <si>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</si>
  <si>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</si>
  <si>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</si>
  <si>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</si>
  <si>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</si>
  <si>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</si>
  <si>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</si>
  <si>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</si>
  <si>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</si>
  <si>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</si>
  <si>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</si>
  <si>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</si>
  <si>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</si>
  <si>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</si>
  <si>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</si>
  <si>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</si>
  <si>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</si>
  <si>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</si>
  <si>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</si>
  <si>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</si>
  <si>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</si>
  <si>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</si>
  <si>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</si>
  <si>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</si>
  <si>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</si>
  <si>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</si>
  <si>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</si>
  <si>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</si>
  <si>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</si>
  <si>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</si>
  <si>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</si>
  <si>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</si>
  <si>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</si>
  <si>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</si>
  <si>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</si>
  <si>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</si>
  <si>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</si>
  <si>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</si>
  <si>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</si>
  <si>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</si>
  <si>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</si>
  <si>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</si>
  <si>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</si>
  <si>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</si>
  <si>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</si>
  <si>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</si>
  <si>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</si>
  <si>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</si>
  <si>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</si>
  <si>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</si>
  <si>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</si>
  <si>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</si>
  <si>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</si>
  <si>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</si>
  <si>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</si>
  <si>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</si>
  <si>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</si>
  <si>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</si>
  <si>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</si>
  <si>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</si>
  <si>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</si>
  <si>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</si>
  <si>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</si>
  <si>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</si>
  <si>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</si>
  <si>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</si>
  <si>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</si>
  <si>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</si>
  <si>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</si>
  <si>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</si>
  <si>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</si>
  <si>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</si>
  <si>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</si>
  <si>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</si>
  <si>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</si>
  <si>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</si>
  <si>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</si>
  <si>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</si>
  <si>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</si>
  <si>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</si>
  <si>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</si>
  <si>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</si>
  <si>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</si>
  <si>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</si>
  <si>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</si>
  <si>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</si>
  <si>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</si>
  <si>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</si>
  <si>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</si>
  <si>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</si>
  <si>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</si>
  <si>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</si>
  <si>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</si>
  <si>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</si>
  <si>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</si>
  <si>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</si>
  <si>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</si>
  <si>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</si>
  <si>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</si>
  <si>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</si>
  <si>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</si>
  <si>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</si>
  <si>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</si>
  <si>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</si>
  <si>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</si>
  <si>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</si>
  <si>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</si>
  <si>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</si>
  <si>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</si>
  <si>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</si>
  <si>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</si>
  <si>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</si>
  <si>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</si>
  <si>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</si>
  <si>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</si>
  <si>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</si>
  <si>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</si>
  <si>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</si>
  <si>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</si>
  <si>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</si>
  <si>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</si>
  <si>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</si>
  <si>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</si>
  <si>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</si>
  <si>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</si>
  <si>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</si>
  <si>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</si>
  <si>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</si>
  <si>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</si>
  <si>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</si>
  <si>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</si>
  <si>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</si>
  <si>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</si>
  <si>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</si>
  <si>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</si>
  <si>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</si>
  <si>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</si>
  <si>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</si>
  <si>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</si>
  <si>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</si>
  <si>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</si>
  <si>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</si>
  <si>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</si>
  <si>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</si>
  <si>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</si>
  <si>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</si>
  <si>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</si>
  <si>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</si>
  <si>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</si>
  <si>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</si>
  <si>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</si>
  <si>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</si>
  <si>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</si>
  <si>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</si>
  <si>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</si>
  <si>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</si>
  <si>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</si>
  <si>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</si>
  <si>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</si>
  <si>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</si>
  <si>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</si>
  <si>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</si>
  <si>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</si>
  <si>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</si>
  <si>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</si>
  <si>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</si>
  <si>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</si>
  <si>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</si>
  <si>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</si>
  <si>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</si>
  <si>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</si>
  <si>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</si>
  <si>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</si>
  <si>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</si>
  <si>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</si>
  <si>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</si>
  <si>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</si>
  <si>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</si>
  <si>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</si>
  <si>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</si>
  <si>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</si>
  <si>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</si>
  <si>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</si>
  <si>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</si>
  <si>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</si>
  <si>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</si>
  <si>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</si>
  <si>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</si>
  <si>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</si>
  <si>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</si>
  <si>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</si>
  <si>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</si>
  <si>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</si>
  <si>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</si>
  <si>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</si>
  <si>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</si>
  <si>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</si>
  <si>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</si>
  <si>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</si>
  <si>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</si>
  <si>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</si>
  <si>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</si>
  <si>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</si>
  <si>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</si>
  <si>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</si>
  <si>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</si>
  <si>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</si>
  <si>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</si>
  <si>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</si>
  <si>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</si>
  <si>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</si>
  <si>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</si>
  <si>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</si>
  <si>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</si>
  <si>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</si>
  <si>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</si>
  <si>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</si>
  <si>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</si>
  <si>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</si>
  <si>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</si>
  <si>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</si>
  <si>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</si>
  <si>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</si>
  <si>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</si>
  <si>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</si>
  <si>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</si>
  <si>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</si>
  <si>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</si>
  <si>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</si>
  <si>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</si>
  <si>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</si>
  <si>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</si>
  <si>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</si>
  <si>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</si>
  <si>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</si>
  <si>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</si>
  <si>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</si>
  <si>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</si>
  <si>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</si>
  <si>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</si>
  <si>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</si>
  <si>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</si>
  <si>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</si>
  <si>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</si>
  <si>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</si>
  <si>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</si>
  <si>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</si>
  <si>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</si>
  <si>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</si>
  <si>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</si>
  <si>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</si>
  <si>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</si>
  <si>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</si>
  <si>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</si>
  <si>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</si>
  <si>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</si>
  <si>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</si>
  <si>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</si>
  <si>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</si>
  <si>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</si>
  <si>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</si>
  <si>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</si>
  <si>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</si>
  <si>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</si>
  <si>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</si>
  <si>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</si>
  <si>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</si>
  <si>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</si>
  <si>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</si>
  <si>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</si>
  <si>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</si>
  <si>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</si>
  <si>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</si>
  <si>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</si>
  <si>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</si>
  <si>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</si>
  <si>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</si>
  <si>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</si>
  <si>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</si>
  <si>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</si>
  <si>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</si>
  <si>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</si>
  <si>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</si>
  <si>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</si>
  <si>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</si>
  <si>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</si>
  <si>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</si>
  <si>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</si>
  <si>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</si>
  <si>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</si>
  <si>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</si>
  <si>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</si>
  <si>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</si>
  <si>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</si>
  <si>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</si>
  <si>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</si>
  <si>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</si>
  <si>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</si>
  <si>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</si>
  <si>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</si>
  <si>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</si>
  <si>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</si>
  <si>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</si>
  <si>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</si>
  <si>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</si>
  <si>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</si>
  <si>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</si>
  <si>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</si>
  <si>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</si>
  <si>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</si>
  <si>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</si>
  <si>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</si>
  <si>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</si>
  <si>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</si>
  <si>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</si>
  <si>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</si>
  <si>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</si>
  <si>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</si>
  <si>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</si>
  <si>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</si>
  <si>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</si>
  <si>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</si>
  <si>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</si>
  <si>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</si>
  <si>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</si>
  <si>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</si>
  <si>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</si>
  <si>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</si>
  <si>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</si>
  <si>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</si>
  <si>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</si>
  <si>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</si>
  <si>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</si>
  <si>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</si>
  <si>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</si>
  <si>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</si>
  <si>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</si>
  <si>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</si>
  <si>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</si>
  <si>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</si>
  <si>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</si>
  <si>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</si>
  <si>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</si>
  <si>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</si>
  <si>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</si>
  <si>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</si>
  <si>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</si>
  <si>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</si>
  <si>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</si>
  <si>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</si>
  <si>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</si>
  <si>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</si>
  <si>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</si>
  <si>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</si>
  <si>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</si>
  <si>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</si>
  <si>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</si>
  <si>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</si>
  <si>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</si>
  <si>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</si>
  <si>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</si>
  <si>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</si>
  <si>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</si>
  <si>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</si>
  <si>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</si>
  <si>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</si>
  <si>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</si>
  <si>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</si>
  <si>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</si>
  <si>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</si>
  <si>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</si>
  <si>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</si>
  <si>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</si>
  <si>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</si>
  <si>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</si>
  <si>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</si>
  <si>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</si>
  <si>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</si>
  <si>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</si>
  <si>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</si>
  <si>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</si>
  <si>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</si>
  <si>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</si>
  <si>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</si>
  <si>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</si>
  <si>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</si>
  <si>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</si>
  <si>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</si>
  <si>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</si>
  <si>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</si>
  <si>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</si>
  <si>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</si>
  <si>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</si>
  <si>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</si>
  <si>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</si>
  <si>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</si>
  <si>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</si>
  <si>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</si>
  <si>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</si>
  <si>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</si>
  <si>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</si>
  <si>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</si>
  <si>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</si>
  <si>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</si>
  <si>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</si>
  <si>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</si>
  <si>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</si>
  <si>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</si>
  <si>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</si>
  <si>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</si>
  <si>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</si>
  <si>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</si>
  <si>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</si>
  <si>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</si>
  <si>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</si>
  <si>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</si>
  <si>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</si>
  <si>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</si>
  <si>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</si>
  <si>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</si>
  <si>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</si>
  <si>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</si>
  <si>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</si>
  <si>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</si>
  <si>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</si>
  <si>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</si>
  <si>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</si>
  <si>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</si>
  <si>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</si>
  <si>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</si>
  <si>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</si>
  <si>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</si>
  <si>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</si>
  <si>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</si>
  <si>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</si>
  <si>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</si>
  <si>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</si>
  <si>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</si>
  <si>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</si>
  <si>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</si>
  <si>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</si>
  <si>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</si>
  <si>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</si>
  <si>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</si>
  <si>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</si>
  <si>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</si>
  <si>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</si>
  <si>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</si>
  <si>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</si>
  <si>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</si>
  <si>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</si>
  <si>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</si>
  <si>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</si>
  <si>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</si>
  <si>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</si>
  <si>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</si>
  <si>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</si>
  <si>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</si>
  <si>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</si>
  <si>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</si>
  <si>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</si>
  <si>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</si>
  <si>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</si>
  <si>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</si>
  <si>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</si>
  <si>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</si>
  <si>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</si>
  <si>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</si>
  <si>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</si>
  <si>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</si>
  <si>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</si>
  <si>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</si>
  <si>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</si>
  <si>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</si>
  <si>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</si>
  <si>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</si>
  <si>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</si>
  <si>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</si>
  <si>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</si>
  <si>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</si>
  <si>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</si>
  <si>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</si>
  <si>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</si>
  <si>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</si>
  <si>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</si>
  <si>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</si>
  <si>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</si>
  <si>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</si>
  <si>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</si>
  <si>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</si>
  <si>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</si>
  <si>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</si>
  <si>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</si>
  <si>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</si>
  <si>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</si>
  <si>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</si>
  <si>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</si>
  <si>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</si>
  <si>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</si>
  <si>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</si>
  <si>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</si>
  <si>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</si>
  <si>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</si>
  <si>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</si>
  <si>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</si>
  <si>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</si>
  <si>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</si>
  <si>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</si>
  <si>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</si>
  <si>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</si>
  <si>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</si>
  <si>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</si>
  <si>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</si>
  <si>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</si>
  <si>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</si>
  <si>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</si>
  <si>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</si>
  <si>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</si>
  <si>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</si>
  <si>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</si>
  <si>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</si>
  <si>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</si>
  <si>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</si>
  <si>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</si>
  <si>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</si>
  <si>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</si>
  <si>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</si>
  <si>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</si>
  <si>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</si>
  <si>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</si>
  <si>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</si>
  <si>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</si>
  <si>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</si>
  <si>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</si>
  <si>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</si>
  <si>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</si>
  <si>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</si>
  <si>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</si>
  <si>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</si>
  <si>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</si>
  <si>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</si>
  <si>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</si>
  <si>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</si>
  <si>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</si>
  <si>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</si>
  <si>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</si>
  <si>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</si>
  <si>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</si>
  <si>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</si>
  <si>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</si>
  <si>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</si>
  <si>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</si>
  <si>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</si>
  <si>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</si>
  <si>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</si>
  <si>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</si>
  <si>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</si>
  <si>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</si>
  <si>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</si>
  <si>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</si>
  <si>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</si>
  <si>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</si>
  <si>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</si>
  <si>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</si>
  <si>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</si>
  <si>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</si>
  <si>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</si>
  <si>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</si>
  <si>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</si>
  <si>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</si>
  <si>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</si>
  <si>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</si>
  <si>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</si>
  <si>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</si>
  <si>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</si>
  <si>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</si>
  <si>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</si>
  <si>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</si>
  <si>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</si>
  <si>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</si>
  <si>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</si>
  <si>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</si>
  <si>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</si>
  <si>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</si>
  <si>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</si>
  <si>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</si>
  <si>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</si>
  <si>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</si>
  <si>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</si>
  <si>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</si>
  <si>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</si>
  <si>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</si>
  <si>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</si>
  <si>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</si>
  <si>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</si>
  <si>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</si>
  <si>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</si>
  <si>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</si>
  <si>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</si>
  <si>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</si>
  <si>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</si>
  <si>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</si>
  <si>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</si>
  <si>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</si>
  <si>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</si>
  <si>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</si>
  <si>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</si>
  <si>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</si>
  <si>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</si>
  <si>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</si>
  <si>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</si>
  <si>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</si>
  <si>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</si>
  <si>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</si>
  <si>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</si>
  <si>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</si>
  <si>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</si>
  <si>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</si>
  <si>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</si>
  <si>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</si>
  <si>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</si>
  <si>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</si>
  <si>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</si>
  <si>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</si>
  <si>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</si>
  <si>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</si>
  <si>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</si>
  <si>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</si>
  <si>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</si>
  <si>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</si>
  <si>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</si>
  <si>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</si>
  <si>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</si>
  <si>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</si>
  <si>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</si>
  <si>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</si>
  <si>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</si>
  <si>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</si>
  <si>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</si>
  <si>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</si>
  <si>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</si>
  <si>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</si>
  <si>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</si>
  <si>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</si>
  <si>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</si>
  <si>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</si>
  <si>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</si>
  <si>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</si>
  <si>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</si>
  <si>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</si>
  <si>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</si>
  <si>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</si>
  <si>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</si>
  <si>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</si>
  <si>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</si>
  <si>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</si>
  <si>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</si>
  <si>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</si>
  <si>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</si>
  <si>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</si>
  <si>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</si>
  <si>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</si>
  <si>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</si>
  <si>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</si>
  <si>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</si>
  <si>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</si>
  <si>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</si>
  <si>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</si>
  <si>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</si>
  <si>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</si>
  <si>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</si>
  <si>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</si>
  <si>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</si>
  <si>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</si>
  <si>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</si>
  <si>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</si>
  <si>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</si>
  <si>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</si>
  <si>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</si>
  <si>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</si>
  <si>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</si>
  <si>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</si>
  <si>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</si>
  <si>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</si>
  <si>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</si>
  <si>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</si>
  <si>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</si>
  <si>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</si>
  <si>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</si>
  <si>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</si>
  <si>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</si>
  <si>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</si>
  <si>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</si>
  <si>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</si>
  <si>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</si>
  <si>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</si>
  <si>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</si>
  <si>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</si>
  <si>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</si>
  <si>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</si>
  <si>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</si>
  <si>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</si>
  <si>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</si>
  <si>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</si>
  <si>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</si>
  <si>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</si>
  <si>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</si>
  <si>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</si>
  <si>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</si>
  <si>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</si>
  <si>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</si>
  <si>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</si>
  <si>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</si>
  <si>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</si>
  <si>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</si>
  <si>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</si>
  <si>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</si>
  <si>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</si>
  <si>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</si>
  <si>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</si>
  <si>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</si>
  <si>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</si>
  <si>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</si>
  <si>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</si>
  <si>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</si>
  <si>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</si>
  <si>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</si>
  <si>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</si>
  <si>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</si>
  <si>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</si>
  <si>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</si>
  <si>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</si>
  <si>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</si>
  <si>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</si>
  <si>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</si>
  <si>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</si>
  <si>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</si>
  <si>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</si>
  <si>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</si>
  <si>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</si>
  <si>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</si>
  <si>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</si>
  <si>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</si>
  <si>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</si>
  <si>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</si>
  <si>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</si>
  <si>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</si>
  <si>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</si>
  <si>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</si>
  <si>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</si>
  <si>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</si>
  <si>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</si>
  <si>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</si>
  <si>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</si>
  <si>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</si>
  <si>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</si>
  <si>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</si>
  <si>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</si>
  <si>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</si>
  <si>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</si>
  <si>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</si>
  <si>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</si>
  <si>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</si>
  <si>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</si>
  <si>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</si>
  <si>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</si>
  <si>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</si>
  <si>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</si>
  <si>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</si>
  <si>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</si>
  <si>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</si>
  <si>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</si>
  <si>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</si>
  <si>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</si>
  <si>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</si>
  <si>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</si>
  <si>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</si>
  <si>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</si>
  <si>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</si>
  <si>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</si>
  <si>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</si>
  <si>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</si>
  <si>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</si>
  <si>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</si>
  <si>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</si>
  <si>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</si>
  <si>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</si>
  <si>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</si>
  <si>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</si>
  <si>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</si>
  <si>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</si>
  <si>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</si>
  <si>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</si>
  <si>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</si>
  <si>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</si>
  <si>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</si>
  <si>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</si>
  <si>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</si>
  <si>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</si>
  <si>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</si>
  <si>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</si>
  <si>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</si>
  <si>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</si>
  <si>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</si>
  <si>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</si>
  <si>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</si>
  <si>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</si>
  <si>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</si>
  <si>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</si>
  <si>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</si>
  <si>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</si>
  <si>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</si>
  <si>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</si>
  <si>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</si>
  <si>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</si>
  <si>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</si>
  <si>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</si>
  <si>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</si>
  <si>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</si>
  <si>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</si>
  <si>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</si>
  <si>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</si>
  <si>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</si>
  <si>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</si>
  <si>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</si>
  <si>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</si>
  <si>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</si>
  <si>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</si>
  <si>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</si>
  <si>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</si>
  <si>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</si>
  <si>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</si>
  <si>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</si>
  <si>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</si>
  <si>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</si>
  <si>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</si>
  <si>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</si>
  <si>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</si>
  <si>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</si>
  <si>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</si>
  <si>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</si>
  <si>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</si>
  <si>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</si>
  <si>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</si>
  <si>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</si>
  <si>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</si>
  <si>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</si>
  <si>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</si>
  <si>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</si>
  <si>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</si>
  <si>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</si>
  <si>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</si>
  <si>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</si>
  <si>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</si>
  <si>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</si>
  <si>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</si>
  <si>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</si>
  <si>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</si>
  <si>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</si>
  <si>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</si>
  <si>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</si>
  <si>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</si>
  <si>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</si>
  <si>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</si>
  <si>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</si>
  <si>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</si>
  <si>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</si>
  <si>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</si>
  <si>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</si>
  <si>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</si>
  <si>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</si>
  <si>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</si>
  <si>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</si>
  <si>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</si>
  <si>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</si>
  <si>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</si>
  <si>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</si>
  <si>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</si>
  <si>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</si>
  <si>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</si>
  <si>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</si>
  <si>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</si>
  <si>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</si>
  <si>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</si>
  <si>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</si>
  <si>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</si>
  <si>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</si>
  <si>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</si>
  <si>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</si>
  <si>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</si>
  <si>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</si>
  <si>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</si>
  <si>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</si>
  <si>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</si>
  <si>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</si>
  <si>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</si>
  <si>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</si>
  <si>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</si>
  <si>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</si>
  <si>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</si>
  <si>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</si>
  <si>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</si>
  <si>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</si>
  <si>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</si>
  <si>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</si>
  <si>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</si>
  <si>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</si>
  <si>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</si>
  <si>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</si>
  <si>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</si>
  <si>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</si>
  <si>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</si>
  <si>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</si>
  <si>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</si>
  <si>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</si>
  <si>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</si>
  <si>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</si>
  <si>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</si>
  <si>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</si>
  <si>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</si>
  <si>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</si>
  <si>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</si>
  <si>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</si>
  <si>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</si>
  <si>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</si>
  <si>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</si>
  <si>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</si>
  <si>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</si>
  <si>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</si>
  <si>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</si>
  <si>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</si>
  <si>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</si>
  <si>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</si>
  <si>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</si>
  <si>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</si>
  <si>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</si>
  <si>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</si>
  <si>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</si>
  <si>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</si>
  <si>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</si>
  <si>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</si>
  <si>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</si>
  <si>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</si>
  <si>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</si>
  <si>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</si>
  <si>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</si>
  <si>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</si>
  <si>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</si>
  <si>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</si>
  <si>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</si>
  <si>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</si>
  <si>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</si>
  <si>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</si>
  <si>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</si>
  <si>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</si>
  <si>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</si>
  <si>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</si>
  <si>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</si>
  <si>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</si>
  <si>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</si>
  <si>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</si>
  <si>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</si>
  <si>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</si>
  <si>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</si>
  <si>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</si>
  <si>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</si>
  <si>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</si>
  <si>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</si>
  <si>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</si>
  <si>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</si>
  <si>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</si>
  <si>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</si>
  <si>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</si>
  <si>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</si>
  <si>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</si>
  <si>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</si>
  <si>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</si>
  <si>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</si>
  <si>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</si>
  <si>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</si>
  <si>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</si>
  <si>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</si>
  <si>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</si>
  <si>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</si>
  <si>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</si>
  <si>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</si>
  <si>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</si>
  <si>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</si>
  <si>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</si>
  <si>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</si>
  <si>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</si>
  <si>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</si>
  <si>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</si>
  <si>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</si>
  <si>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</si>
  <si>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</si>
  <si>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</si>
  <si>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</si>
  <si>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</si>
  <si>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</si>
  <si>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</si>
  <si>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</si>
  <si>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</si>
  <si>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</si>
  <si>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</si>
  <si>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</si>
  <si>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</si>
  <si>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</si>
  <si>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</si>
  <si>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</si>
  <si>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</si>
  <si>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</si>
  <si>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</si>
  <si>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</si>
  <si>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</si>
  <si>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</si>
  <si>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</si>
  <si>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</si>
  <si>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</si>
  <si>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</si>
  <si>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</si>
  <si>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</si>
  <si>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</si>
  <si>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</si>
  <si>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</si>
  <si>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</si>
  <si>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</si>
  <si>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</si>
  <si>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</si>
  <si>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</si>
  <si>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</si>
  <si>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</si>
  <si>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</si>
  <si>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</si>
  <si>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</si>
  <si>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</si>
  <si>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</si>
  <si>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</si>
  <si>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</si>
  <si>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</si>
  <si>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</si>
  <si>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</si>
  <si>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</si>
  <si>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</si>
  <si>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</si>
  <si>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</si>
  <si>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</si>
  <si>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</si>
  <si>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</si>
  <si>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</si>
  <si>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</si>
  <si>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</si>
  <si>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</si>
  <si>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</si>
  <si>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</si>
  <si>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</si>
  <si>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</si>
  <si>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</si>
  <si>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</si>
  <si>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</si>
  <si>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</si>
  <si>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</si>
  <si>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</si>
  <si>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</si>
  <si>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</si>
  <si>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</si>
  <si>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</si>
  <si>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</si>
  <si>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</si>
  <si>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</si>
  <si>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</si>
  <si>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</si>
  <si>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</si>
  <si>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</si>
  <si>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</si>
  <si>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</si>
  <si>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</si>
  <si>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</si>
  <si>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</si>
  <si>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</si>
  <si>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</si>
  <si>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</si>
  <si>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</si>
  <si>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</si>
  <si>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</si>
  <si>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</si>
  <si>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</si>
  <si>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</si>
  <si>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</si>
  <si>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</si>
  <si>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</si>
  <si>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</si>
  <si>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</si>
  <si>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</si>
  <si>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</si>
  <si>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</si>
  <si>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</si>
  <si>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</si>
  <si>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</si>
  <si>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</si>
  <si>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</si>
  <si>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</si>
  <si>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</si>
  <si>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</si>
  <si>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</si>
  <si>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</si>
  <si>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</si>
  <si>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</si>
  <si>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</si>
  <si>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</si>
  <si>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</si>
  <si>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</si>
  <si>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</si>
  <si>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</si>
  <si>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</si>
  <si>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</si>
  <si>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</si>
  <si>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</si>
  <si>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</si>
  <si>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</si>
  <si>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</si>
  <si>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</si>
  <si>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</si>
  <si>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</si>
  <si>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</si>
  <si>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</si>
  <si>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</si>
  <si>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</si>
  <si>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</si>
  <si>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</si>
  <si>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</si>
  <si>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</si>
  <si>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</si>
  <si>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</si>
  <si>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</si>
  <si>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</si>
  <si>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</si>
  <si>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</si>
  <si>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</si>
  <si>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</si>
  <si>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</si>
  <si>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</si>
  <si>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</si>
  <si>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</si>
  <si>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</si>
  <si>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</si>
  <si>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</si>
  <si>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</si>
  <si>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</si>
  <si>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</si>
  <si>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</si>
  <si>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</si>
  <si>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</si>
  <si>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</si>
  <si>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</si>
  <si>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</si>
  <si>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</si>
  <si>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</si>
  <si>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</si>
  <si>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</si>
  <si>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</si>
  <si>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</si>
  <si>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</si>
  <si>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</si>
  <si>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</si>
  <si>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</si>
  <si>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</si>
  <si>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</si>
  <si>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</si>
  <si>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</si>
  <si>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</si>
  <si>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</si>
  <si>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</si>
  <si>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</si>
  <si>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</si>
  <si>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</si>
  <si>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</si>
  <si>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</si>
  <si>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</si>
  <si>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</si>
  <si>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</si>
  <si>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</si>
  <si>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</si>
  <si>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</si>
  <si>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</si>
  <si>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</si>
  <si>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</si>
  <si>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</si>
  <si>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</si>
  <si>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</si>
  <si>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</si>
  <si>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</si>
  <si>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</si>
  <si>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</si>
  <si>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</si>
  <si>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</si>
  <si>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</si>
  <si>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</si>
  <si>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</si>
  <si>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</si>
  <si>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</si>
  <si>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</si>
  <si>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</si>
  <si>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</si>
  <si>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</si>
  <si>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</si>
  <si>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</si>
  <si>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</si>
  <si>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</si>
  <si>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</si>
  <si>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</si>
  <si>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</si>
  <si>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</si>
  <si>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</si>
  <si>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</si>
  <si>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</si>
  <si>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</si>
  <si>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</si>
  <si>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</si>
  <si>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</si>
  <si>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</si>
  <si>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</si>
  <si>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</si>
  <si>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</si>
  <si>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</si>
  <si>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</si>
  <si>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</si>
  <si>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</si>
  <si>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</si>
  <si>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</si>
  <si>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</si>
  <si>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</si>
  <si>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</si>
  <si>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</si>
  <si>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</si>
  <si>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</si>
  <si>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</si>
  <si>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</si>
  <si>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</si>
  <si>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</si>
  <si>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</si>
  <si>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</si>
  <si>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</si>
  <si>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</si>
  <si>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</si>
  <si>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</si>
  <si>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</si>
  <si>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</si>
  <si>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</si>
  <si>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</si>
  <si>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</si>
  <si>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</si>
  <si>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</si>
  <si>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</si>
  <si>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</si>
  <si>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</si>
  <si>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</si>
  <si>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</si>
  <si>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</si>
  <si>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</si>
  <si>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</si>
  <si>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</si>
  <si>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</si>
  <si>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</si>
  <si>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</si>
  <si>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</si>
  <si>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</si>
  <si>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</si>
  <si>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</si>
  <si>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</si>
  <si>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</si>
  <si>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</si>
  <si>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</si>
  <si>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</si>
  <si>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</si>
  <si>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</si>
  <si>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</si>
  <si>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</si>
  <si>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</si>
  <si>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</si>
  <si>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</si>
  <si>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</si>
  <si>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</si>
  <si>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</si>
  <si>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</si>
  <si>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</si>
  <si>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</si>
  <si>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</si>
  <si>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</si>
  <si>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</si>
  <si>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</si>
  <si>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</si>
  <si>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</si>
  <si>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</si>
  <si>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</si>
  <si>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</si>
  <si>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</si>
  <si>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</si>
  <si>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</si>
  <si>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</si>
  <si>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</si>
  <si>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</si>
  <si>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</si>
  <si>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</si>
  <si>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</si>
  <si>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</si>
  <si>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</si>
  <si>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</si>
  <si>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</si>
  <si>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</si>
  <si>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</si>
  <si>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</si>
  <si>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</si>
  <si>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</si>
  <si>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</si>
  <si>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</si>
  <si>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</si>
  <si>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</si>
  <si>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</si>
  <si>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</si>
  <si>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</si>
  <si>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</si>
  <si>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</si>
  <si>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</si>
  <si>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</si>
  <si>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</si>
  <si>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</si>
  <si>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</si>
  <si>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</si>
  <si>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</si>
  <si>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</si>
  <si>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</si>
  <si>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</si>
  <si>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</si>
  <si>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</si>
  <si>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</si>
  <si>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</si>
  <si>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</si>
  <si>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</si>
  <si>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</si>
  <si>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</si>
  <si>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</si>
  <si>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</si>
  <si>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</si>
  <si>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</si>
  <si>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</si>
  <si>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</si>
  <si>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</si>
  <si>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</si>
  <si>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</si>
  <si>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</si>
  <si>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</si>
  <si>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</si>
  <si>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</si>
  <si>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</si>
  <si>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</si>
  <si>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</si>
  <si>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</si>
  <si>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</si>
  <si>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</si>
  <si>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</si>
  <si>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</si>
  <si>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</si>
  <si>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</si>
  <si>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</si>
  <si>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</si>
  <si>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</si>
  <si>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</si>
  <si>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</si>
  <si>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</si>
  <si>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</si>
  <si>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</si>
  <si>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</si>
  <si>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</si>
  <si>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</si>
  <si>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</si>
  <si>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</si>
  <si>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</si>
  <si>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</si>
  <si>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</si>
  <si>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</si>
  <si>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</si>
  <si>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</si>
  <si>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</si>
  <si>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</si>
  <si>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</si>
  <si>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</si>
  <si>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</si>
  <si>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</si>
  <si>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</si>
  <si>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</si>
  <si>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</si>
  <si>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</si>
  <si>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</si>
  <si>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</si>
  <si>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</si>
  <si>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</si>
  <si>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</si>
  <si>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</si>
  <si>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</si>
  <si>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</si>
  <si>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</si>
  <si>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</si>
  <si>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</si>
  <si>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</si>
  <si>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</si>
  <si>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</si>
  <si>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</si>
  <si>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</si>
  <si>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</si>
  <si>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</si>
  <si>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</si>
  <si>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</si>
  <si>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</si>
  <si>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</si>
  <si>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</si>
  <si>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</si>
  <si>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</si>
  <si>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</si>
  <si>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</si>
  <si>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</si>
  <si>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</si>
  <si>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</si>
  <si>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</si>
  <si>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</si>
  <si>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</si>
  <si>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</si>
  <si>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</si>
  <si>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</si>
  <si>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</si>
  <si>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</si>
  <si>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</si>
  <si>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</si>
  <si>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</si>
  <si>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</si>
  <si>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</si>
  <si>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</si>
  <si>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</si>
  <si>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</si>
  <si>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</si>
  <si>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</si>
  <si>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</si>
  <si>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</si>
  <si>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</si>
  <si>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</si>
  <si>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</si>
  <si>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</si>
  <si>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</si>
  <si>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</si>
  <si>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</si>
  <si>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</si>
  <si>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</si>
  <si>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</si>
  <si>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</si>
  <si>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</si>
  <si>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</si>
  <si>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</si>
  <si>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</si>
  <si>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</si>
  <si>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</si>
  <si>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</si>
  <si>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</si>
  <si>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</si>
  <si>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</si>
  <si>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</si>
  <si>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</si>
  <si>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</si>
  <si>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</si>
  <si>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</si>
  <si>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</si>
  <si>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</si>
  <si>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</si>
  <si>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</si>
  <si>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</si>
  <si>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</si>
  <si>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</si>
  <si>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</si>
  <si>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</si>
  <si>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</si>
  <si>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</si>
  <si>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</si>
  <si>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</si>
  <si>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</si>
  <si>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</si>
  <si>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</si>
  <si>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</si>
  <si>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</si>
  <si>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</si>
  <si>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</si>
  <si>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</si>
  <si>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</si>
  <si>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</si>
  <si>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</si>
  <si>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</si>
  <si>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</si>
  <si>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</si>
  <si>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</si>
  <si>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</si>
  <si>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</si>
  <si>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</si>
  <si>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</si>
  <si>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</si>
  <si>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</si>
  <si>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</si>
  <si>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</si>
  <si>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</si>
  <si>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</si>
  <si>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</si>
  <si>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</si>
  <si>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</si>
  <si>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</si>
  <si>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</si>
  <si>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</si>
  <si>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</si>
  <si>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</si>
  <si>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</si>
  <si>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</si>
  <si>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</si>
  <si>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</si>
  <si>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</si>
  <si>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</si>
  <si>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</si>
  <si>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</si>
  <si>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</si>
  <si>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</si>
  <si>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</si>
  <si>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</si>
  <si>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</si>
  <si>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</si>
  <si>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</si>
  <si>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</si>
  <si>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</si>
  <si>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</si>
  <si>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</si>
  <si>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</si>
  <si>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</si>
  <si>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</si>
  <si>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</si>
  <si>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</si>
  <si>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</si>
  <si>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</si>
  <si>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</si>
  <si>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</si>
  <si>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</si>
  <si>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</si>
  <si>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</si>
  <si>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</si>
  <si>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</si>
  <si>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</si>
  <si>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</si>
  <si>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</si>
  <si>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</si>
  <si>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</si>
  <si>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</si>
  <si>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</si>
  <si>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</si>
  <si>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</si>
  <si>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</si>
  <si>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</si>
  <si>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</si>
  <si>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</si>
  <si>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</si>
  <si>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</si>
  <si>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</si>
  <si>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</si>
  <si>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</si>
  <si>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</si>
  <si>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</si>
  <si>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</si>
  <si>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</si>
  <si>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</si>
  <si>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</si>
  <si>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</si>
  <si>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</si>
  <si>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</si>
  <si>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</si>
  <si>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</si>
  <si>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</si>
  <si>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</si>
  <si>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</si>
  <si>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</si>
  <si>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</si>
  <si>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</si>
  <si>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</si>
  <si>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</si>
  <si>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</si>
  <si>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</si>
  <si>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</si>
  <si>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</si>
  <si>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</si>
  <si>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</si>
  <si>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</si>
  <si>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</si>
  <si>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</si>
  <si>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</si>
  <si>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</si>
  <si>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</si>
  <si>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</si>
  <si>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</si>
  <si>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</si>
  <si>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</si>
  <si>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</si>
  <si>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</si>
  <si>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</si>
  <si>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</si>
  <si>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</si>
  <si>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</si>
  <si>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</si>
  <si>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</si>
  <si>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</si>
  <si>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</si>
  <si>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</si>
  <si>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</si>
  <si>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</si>
  <si>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</si>
  <si>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</si>
  <si>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</si>
  <si>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</si>
  <si>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</si>
  <si>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</si>
  <si>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</si>
  <si>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</si>
  <si>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</si>
  <si>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</si>
  <si>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</si>
  <si>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</si>
  <si>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</si>
  <si>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</si>
  <si>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</si>
  <si>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</si>
  <si>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</si>
  <si>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</si>
  <si>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</si>
  <si>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</si>
  <si>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</si>
  <si>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</si>
  <si>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</si>
  <si>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</si>
  <si>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</si>
  <si>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</si>
  <si>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</si>
  <si>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</si>
  <si>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</si>
  <si>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</si>
  <si>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</si>
  <si>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</si>
  <si>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</si>
  <si>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</si>
  <si>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</si>
  <si>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</si>
  <si>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</si>
  <si>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</si>
  <si>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</si>
  <si>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</si>
  <si>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</si>
  <si>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</si>
  <si>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</si>
  <si>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</si>
  <si>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</si>
  <si>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</si>
  <si>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</si>
  <si>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</si>
  <si>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</si>
  <si>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</si>
  <si>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</si>
  <si>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</si>
  <si>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</si>
  <si>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</si>
  <si>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</si>
  <si>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</si>
  <si>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</si>
  <si>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</si>
  <si>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</si>
  <si>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</si>
  <si>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</si>
  <si>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</si>
  <si>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</si>
  <si>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</si>
  <si>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</si>
  <si>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</si>
  <si>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</si>
  <si>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</si>
  <si>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</si>
  <si>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</si>
  <si>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</si>
  <si>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</si>
  <si>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</si>
  <si>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</si>
  <si>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</si>
  <si>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</si>
  <si>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</si>
  <si>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</si>
  <si>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</si>
  <si>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</si>
  <si>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</si>
  <si>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</si>
  <si>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</si>
  <si>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</si>
  <si>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</si>
  <si>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</si>
  <si>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</si>
  <si>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</si>
  <si>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</si>
  <si>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</si>
  <si>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</si>
  <si>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</si>
  <si>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</si>
  <si>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</si>
  <si>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</si>
  <si>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</si>
  <si>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</si>
  <si>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</si>
  <si>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</si>
  <si>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</si>
  <si>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</si>
  <si>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</si>
  <si>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</si>
  <si>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</si>
  <si>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</si>
  <si>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</si>
  <si>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</si>
  <si>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</si>
  <si>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</si>
  <si>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</si>
  <si>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</si>
  <si>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</si>
  <si>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</si>
  <si>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</si>
  <si>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</si>
  <si>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</si>
  <si>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</si>
  <si>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</si>
  <si>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</si>
  <si>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</si>
  <si>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</si>
  <si>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</si>
  <si>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</si>
  <si>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</si>
  <si>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</si>
  <si>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</si>
  <si>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</si>
  <si>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</si>
  <si>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</si>
  <si>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</si>
  <si>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</si>
  <si>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</si>
  <si>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</si>
  <si>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</si>
  <si>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</si>
  <si>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</si>
  <si>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</si>
  <si>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</si>
  <si>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</si>
  <si>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</si>
  <si>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</si>
  <si>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</si>
  <si>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</si>
  <si>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</si>
  <si>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</si>
  <si>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</si>
  <si>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</si>
  <si>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</si>
  <si>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</si>
  <si>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</si>
  <si>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</si>
  <si>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</si>
  <si>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</si>
  <si>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</si>
  <si>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</si>
  <si>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</si>
  <si>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</si>
  <si>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</si>
  <si>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</si>
  <si>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</si>
  <si>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</si>
  <si>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</si>
  <si>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</si>
  <si>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</si>
  <si>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</si>
  <si>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</si>
  <si>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</si>
  <si>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</si>
  <si>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</si>
  <si>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</si>
  <si>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</si>
  <si>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</si>
  <si>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</si>
  <si>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</si>
  <si>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</si>
  <si>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</si>
  <si>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</si>
  <si>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</si>
  <si>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</si>
  <si>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</si>
  <si>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</si>
  <si>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</si>
  <si>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</si>
  <si>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</si>
  <si>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</si>
  <si>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</si>
  <si>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</si>
  <si>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</si>
  <si>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</si>
  <si>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</si>
  <si>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</si>
  <si>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</si>
  <si>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</si>
  <si>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</si>
  <si>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</si>
  <si>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</si>
  <si>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</si>
  <si>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</si>
  <si>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</si>
  <si>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</si>
  <si>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</si>
  <si>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</si>
  <si>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</si>
  <si>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</si>
  <si>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</si>
  <si>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</si>
  <si>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</si>
  <si>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</si>
  <si>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</si>
  <si>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</si>
  <si>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</si>
  <si>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</si>
  <si>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</si>
  <si>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</si>
  <si>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</si>
  <si>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</si>
  <si>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</si>
  <si>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</si>
  <si>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</si>
  <si>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</si>
  <si>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</si>
  <si>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</si>
  <si>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</si>
  <si>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</si>
  <si>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</si>
  <si>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</si>
  <si>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</si>
  <si>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</si>
  <si>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</si>
  <si>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</si>
  <si>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</si>
  <si>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</si>
  <si>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</si>
  <si>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</si>
  <si>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</si>
  <si>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</si>
  <si>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</si>
  <si>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</si>
  <si>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</si>
  <si>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</si>
  <si>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</si>
  <si>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</si>
  <si>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</si>
  <si>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</si>
  <si>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</si>
  <si>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</si>
  <si>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</si>
  <si>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</si>
  <si>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</si>
  <si>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</si>
  <si>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</si>
  <si>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</si>
  <si>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</si>
  <si>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</si>
  <si>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</si>
  <si>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</si>
  <si>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</si>
  <si>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</si>
  <si>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</si>
  <si>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</si>
  <si>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</si>
  <si>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</si>
  <si>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</si>
  <si>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</si>
  <si>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</si>
  <si>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</si>
  <si>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</si>
  <si>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</si>
  <si>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</si>
  <si>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</si>
  <si>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</si>
  <si>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</si>
  <si>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</si>
  <si>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</si>
  <si>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</si>
  <si>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</si>
  <si>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</si>
  <si>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</si>
  <si>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</si>
  <si>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</si>
  <si>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</si>
  <si>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</si>
  <si>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</si>
  <si>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</si>
  <si>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</si>
  <si>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</si>
  <si>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</si>
  <si>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</si>
  <si>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</si>
  <si>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</si>
  <si>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</si>
  <si>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</si>
  <si>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</si>
  <si>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</si>
  <si>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</si>
  <si>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</si>
  <si>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</si>
  <si>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</si>
  <si>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</si>
  <si>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</si>
  <si>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</si>
  <si>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</si>
  <si>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</si>
  <si>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</si>
  <si>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</si>
  <si>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</si>
  <si>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</si>
  <si>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</si>
  <si>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</si>
  <si>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</si>
  <si>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</si>
  <si>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</si>
  <si>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</si>
  <si>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</si>
  <si>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</si>
  <si>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</si>
  <si>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</si>
  <si>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</si>
  <si>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</si>
  <si>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</si>
  <si>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</si>
  <si>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</si>
  <si>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</si>
  <si>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</si>
  <si>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</si>
  <si>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</si>
  <si>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</si>
  <si>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</si>
  <si>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</si>
  <si>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</si>
  <si>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</si>
  <si>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</si>
  <si>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</si>
  <si>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</si>
  <si>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</si>
  <si>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</si>
  <si>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</si>
  <si>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</si>
  <si>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</si>
  <si>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</si>
  <si>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</si>
  <si>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</si>
  <si>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</si>
  <si>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</si>
  <si>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</si>
  <si>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</si>
  <si>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</si>
  <si>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</si>
  <si>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</si>
  <si>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</si>
  <si>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</si>
  <si>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</si>
  <si>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</si>
  <si>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</si>
  <si>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</si>
  <si>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</si>
  <si>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</si>
  <si>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</si>
  <si>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</si>
  <si>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</si>
  <si>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</si>
  <si>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</si>
  <si>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</si>
  <si>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</si>
  <si>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</si>
  <si>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</si>
  <si>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</si>
  <si>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</si>
  <si>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</si>
  <si>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</si>
  <si>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</si>
  <si>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</si>
  <si>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</si>
  <si>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</si>
  <si>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</si>
  <si>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</si>
  <si>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</si>
  <si>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</si>
  <si>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</si>
  <si>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</si>
  <si>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</si>
  <si>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</si>
  <si>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</si>
  <si>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</si>
  <si>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</si>
  <si>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</si>
  <si>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</si>
  <si>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</si>
  <si>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</si>
  <si>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</si>
  <si>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</si>
  <si>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</si>
  <si>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</si>
  <si>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</si>
  <si>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</si>
  <si>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</si>
  <si>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</si>
  <si>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</si>
  <si>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</si>
  <si>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</si>
  <si>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</si>
  <si>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</si>
  <si>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</si>
  <si>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</si>
  <si>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</si>
  <si>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</si>
  <si>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</si>
  <si>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</si>
  <si>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</si>
  <si>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</si>
  <si>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</si>
  <si>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</si>
  <si>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</si>
  <si>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</si>
  <si>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</si>
  <si>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</si>
  <si>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</si>
  <si>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</si>
  <si>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</si>
  <si>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</si>
  <si>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</si>
  <si>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</si>
  <si>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</si>
  <si>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</si>
  <si>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</si>
  <si>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</si>
  <si>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</si>
  <si>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</si>
  <si>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</si>
  <si>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</si>
  <si>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</si>
  <si>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</si>
  <si>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</si>
  <si>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</si>
  <si>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</si>
  <si>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</si>
  <si>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</si>
  <si>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</si>
  <si>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</si>
  <si>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</si>
  <si>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</si>
  <si>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</si>
  <si>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</si>
  <si>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</si>
  <si>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</si>
  <si>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</si>
  <si>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</si>
  <si>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</si>
  <si>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</si>
  <si>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</si>
  <si>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</si>
  <si>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</si>
  <si>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</si>
  <si>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</si>
  <si>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</si>
  <si>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</si>
  <si>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</si>
  <si>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</si>
  <si>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</si>
  <si>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</si>
  <si>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</si>
  <si>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</si>
  <si>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</si>
  <si>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</si>
  <si>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</si>
  <si>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</si>
  <si>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</si>
  <si>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</si>
  <si>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</si>
  <si>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</si>
  <si>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</si>
  <si>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</si>
  <si>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</si>
  <si>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</si>
  <si>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</si>
  <si>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</si>
  <si>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</si>
  <si>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</si>
  <si>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</si>
  <si>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</si>
  <si>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</si>
  <si>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</si>
  <si>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</si>
  <si>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</si>
  <si>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</si>
  <si>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</si>
  <si>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</si>
  <si>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</si>
  <si>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</si>
  <si>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</si>
  <si>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</si>
  <si>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</si>
  <si>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</si>
  <si>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</si>
  <si>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</si>
  <si>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</si>
  <si>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</si>
  <si>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</si>
  <si>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</si>
  <si>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</si>
  <si>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</si>
  <si>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</si>
  <si>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</si>
  <si>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</si>
  <si>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</si>
  <si>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</si>
  <si>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</si>
  <si>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</si>
  <si>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</si>
  <si>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</si>
  <si>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</si>
  <si>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</si>
  <si>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</si>
  <si>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</si>
  <si>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</si>
  <si>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</si>
  <si>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</si>
  <si>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</si>
  <si>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</si>
  <si>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</si>
  <si>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</si>
  <si>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</si>
  <si>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</si>
  <si>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</si>
  <si>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</si>
  <si>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</si>
  <si>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</si>
  <si>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</si>
  <si>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</si>
  <si>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</si>
  <si>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</si>
  <si>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</si>
  <si>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</si>
  <si>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</si>
  <si>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</si>
  <si>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</si>
  <si>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</si>
  <si>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</si>
  <si>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</si>
  <si>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</si>
  <si>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</si>
  <si>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</si>
  <si>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</si>
  <si>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</si>
  <si>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</si>
  <si>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</si>
  <si>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</si>
  <si>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</si>
  <si>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</si>
  <si>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</si>
  <si>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</si>
  <si>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</si>
  <si>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</si>
  <si>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</si>
  <si>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</si>
  <si>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</si>
  <si>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</si>
  <si>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</si>
  <si>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</si>
  <si>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</si>
  <si>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</si>
  <si>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</si>
  <si>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</si>
  <si>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</si>
  <si>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</si>
  <si>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</si>
  <si>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</si>
  <si>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</si>
  <si>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</si>
  <si>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</si>
  <si>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</si>
  <si>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</si>
  <si>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</si>
  <si>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</si>
  <si>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</si>
  <si>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</si>
  <si>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</si>
  <si>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</si>
  <si>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</si>
  <si>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</si>
  <si>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</si>
  <si>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</si>
  <si>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</si>
  <si>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</si>
  <si>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</si>
  <si>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</si>
  <si>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</si>
  <si>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</si>
  <si>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</si>
  <si>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</si>
  <si>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</si>
  <si>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</si>
  <si>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</si>
  <si>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</si>
  <si>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</si>
  <si>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</si>
  <si>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</si>
  <si>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</si>
  <si>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</si>
  <si>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</si>
  <si>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</si>
  <si>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</si>
  <si>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</si>
  <si>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</si>
  <si>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</si>
  <si>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</si>
  <si>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</si>
  <si>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</si>
  <si>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</si>
  <si>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</si>
  <si>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</si>
  <si>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</si>
  <si>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</si>
  <si>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</si>
  <si>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</si>
  <si>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</si>
  <si>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</si>
  <si>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</si>
  <si>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</si>
  <si>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</si>
  <si>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</si>
  <si>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</si>
  <si>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</si>
  <si>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</si>
  <si>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</si>
  <si>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</si>
  <si>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</si>
  <si>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</si>
  <si>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</si>
  <si>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</si>
  <si>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</si>
  <si>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</si>
  <si>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</si>
  <si>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</si>
  <si>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</si>
  <si>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</si>
  <si>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</si>
  <si>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</si>
  <si>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</si>
  <si>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</si>
  <si>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</si>
  <si>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</si>
  <si>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</si>
  <si>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</si>
  <si>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</si>
  <si>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</si>
  <si>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</si>
  <si>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</si>
  <si>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</si>
  <si>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</si>
  <si>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</si>
  <si>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</si>
  <si>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</si>
  <si>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</si>
  <si>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</si>
  <si>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</si>
  <si>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</si>
  <si>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</si>
  <si>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</si>
  <si>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</si>
  <si>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</si>
  <si>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</si>
  <si>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</si>
  <si>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</si>
  <si>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</si>
  <si>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</si>
  <si>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</si>
  <si>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</si>
  <si>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</si>
  <si>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</si>
  <si>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</si>
  <si>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</si>
  <si>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</si>
  <si>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</si>
  <si>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</si>
  <si>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</si>
  <si>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</si>
  <si>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</si>
  <si>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</si>
  <si>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</si>
  <si>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</si>
  <si>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</si>
  <si>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</si>
  <si>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</si>
  <si>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</si>
  <si>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</si>
  <si>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</si>
  <si>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</si>
  <si>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</si>
  <si>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</si>
  <si>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</si>
  <si>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</si>
  <si>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</si>
  <si>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</si>
  <si>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</si>
  <si>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</si>
  <si>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</si>
  <si>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</si>
  <si>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</si>
  <si>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</si>
  <si>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</si>
  <si>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</si>
  <si>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</si>
  <si>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</si>
  <si>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</si>
  <si>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</si>
  <si>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</si>
  <si>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</si>
  <si>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</si>
  <si>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</si>
  <si>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</si>
  <si>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</si>
  <si>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</si>
  <si>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</si>
  <si>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</si>
  <si>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</si>
  <si>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</si>
  <si>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</si>
  <si>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</si>
  <si>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</si>
  <si>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</si>
  <si>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</si>
  <si>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</si>
  <si>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</si>
  <si>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</si>
  <si>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</si>
  <si>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</si>
  <si>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</si>
  <si>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</si>
  <si>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</si>
  <si>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</si>
  <si>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</si>
  <si>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</si>
  <si>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</si>
  <si>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</si>
  <si>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</si>
  <si>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</si>
  <si>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</si>
  <si>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</si>
  <si>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</si>
  <si>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</si>
  <si>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</si>
  <si>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</si>
  <si>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</si>
  <si>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</si>
  <si>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</si>
  <si>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</si>
  <si>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</si>
  <si>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</si>
  <si>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</si>
  <si>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</si>
  <si>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</si>
  <si>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</si>
  <si>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</si>
  <si>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</si>
  <si>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</si>
  <si>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</si>
  <si>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</si>
  <si>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</si>
  <si>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</si>
  <si>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</si>
  <si>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</si>
  <si>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</si>
  <si>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</si>
  <si>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</si>
  <si>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</si>
  <si>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</si>
  <si>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</si>
  <si>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</si>
  <si>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</si>
  <si>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</si>
  <si>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</si>
  <si>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</si>
  <si>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</si>
  <si>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</si>
  <si>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</si>
  <si>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</si>
  <si>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</si>
  <si>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</si>
  <si>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</si>
  <si>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</si>
  <si>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</si>
  <si>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</si>
  <si>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</si>
  <si>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</si>
  <si>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</si>
  <si>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</si>
  <si>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</si>
  <si>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</si>
  <si>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</si>
  <si>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</si>
  <si>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</si>
  <si>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</si>
  <si>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</si>
  <si>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</si>
  <si>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</si>
  <si>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</si>
  <si>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</si>
  <si>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</si>
  <si>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</si>
  <si>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</si>
  <si>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</si>
  <si>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</si>
  <si>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</si>
  <si>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</si>
  <si>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</si>
  <si>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</si>
  <si>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</si>
  <si>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</si>
  <si>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</si>
  <si>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</si>
  <si>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</si>
  <si>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</si>
  <si>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</si>
  <si>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</si>
  <si>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</si>
  <si>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</si>
  <si>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</si>
  <si>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</si>
  <si>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</si>
  <si>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</si>
  <si>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</si>
  <si>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</si>
  <si>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</si>
  <si>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</si>
  <si>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</si>
  <si>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</si>
  <si>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</si>
  <si>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</si>
  <si>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</si>
  <si>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</si>
  <si>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</si>
  <si>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</si>
  <si>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</si>
  <si>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</si>
  <si>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</si>
  <si>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</si>
  <si>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</si>
  <si>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</si>
  <si>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</si>
  <si>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</si>
  <si>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</si>
  <si>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</si>
  <si>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</si>
  <si>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</si>
  <si>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</si>
  <si>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</si>
  <si>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</si>
  <si>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</si>
  <si>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</si>
  <si>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</si>
  <si>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</si>
  <si>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</si>
  <si>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</si>
  <si>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</si>
  <si>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</si>
  <si>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</si>
  <si>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</si>
  <si>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</si>
  <si>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</si>
  <si>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</si>
  <si>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</si>
  <si>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</si>
  <si>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</si>
  <si>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</si>
  <si>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</si>
  <si>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</si>
  <si>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</si>
  <si>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</si>
  <si>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</si>
  <si>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</si>
  <si>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</si>
  <si>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</si>
  <si>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</si>
  <si>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</si>
  <si>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</si>
  <si>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</si>
  <si>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</si>
  <si>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</si>
  <si>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</si>
  <si>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</si>
  <si>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</si>
  <si>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</si>
  <si>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</si>
  <si>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</si>
  <si>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</si>
  <si>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</si>
  <si>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</si>
  <si>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</si>
  <si>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</si>
  <si>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</si>
  <si>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</si>
  <si>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</si>
  <si>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</si>
  <si>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</si>
  <si>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</si>
  <si>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</si>
  <si>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</si>
  <si>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</si>
  <si>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</si>
  <si>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</si>
  <si>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</si>
  <si>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</si>
  <si>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</si>
  <si>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</si>
  <si>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</si>
  <si>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</si>
  <si>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</si>
  <si>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</si>
  <si>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</si>
  <si>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</si>
  <si>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</si>
  <si>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</si>
  <si>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</si>
  <si>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</si>
  <si>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</si>
  <si>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</si>
  <si>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</si>
  <si>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</si>
  <si>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</si>
  <si>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</si>
  <si>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</si>
  <si>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</si>
  <si>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</si>
  <si>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</si>
  <si>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</si>
  <si>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</si>
  <si>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</si>
  <si>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</si>
  <si>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</si>
  <si>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</si>
  <si>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</si>
  <si>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</si>
  <si>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</si>
  <si>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</si>
  <si>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</si>
  <si>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</si>
  <si>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</si>
  <si>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</si>
  <si>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</si>
  <si>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</si>
  <si>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</si>
  <si>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</si>
  <si>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</si>
  <si>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</si>
  <si>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</si>
  <si>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</si>
  <si>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</si>
  <si>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</si>
  <si>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</si>
  <si>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</si>
  <si>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</si>
  <si>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</si>
  <si>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</si>
  <si>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</si>
  <si>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</si>
  <si>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</si>
  <si>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</si>
  <si>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</si>
  <si>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</si>
  <si>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</si>
  <si>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</si>
  <si>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</si>
  <si>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</si>
  <si>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</si>
  <si>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</si>
  <si>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</si>
  <si>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</si>
  <si>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</si>
  <si>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</si>
  <si>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</si>
  <si>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</si>
  <si>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</si>
  <si>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</si>
  <si>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</si>
  <si>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</si>
  <si>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</si>
  <si>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</si>
  <si>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</si>
  <si>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</si>
  <si>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</si>
  <si>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</si>
  <si>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</si>
  <si>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</si>
  <si>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</si>
  <si>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</si>
  <si>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</si>
  <si>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</si>
  <si>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</si>
  <si>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</si>
  <si>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</si>
  <si>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</si>
  <si>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</si>
  <si>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</si>
  <si>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</si>
  <si>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</si>
  <si>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</si>
  <si>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</si>
  <si>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</si>
  <si>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</si>
  <si>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</si>
  <si>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</si>
  <si>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</si>
  <si>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</si>
  <si>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</si>
  <si>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</si>
  <si>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</si>
  <si>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</si>
  <si>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</si>
  <si>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</si>
  <si>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</si>
  <si>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</si>
  <si>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</si>
  <si>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</si>
  <si>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</si>
  <si>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</si>
  <si>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</si>
  <si>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</si>
  <si>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</si>
  <si>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</si>
  <si>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</si>
  <si>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</si>
  <si>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</si>
  <si>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</si>
  <si>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</si>
  <si>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</si>
  <si>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</si>
  <si>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</si>
  <si>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</si>
  <si>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</si>
  <si>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</si>
  <si>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</si>
  <si>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</si>
  <si>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</si>
  <si>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</si>
  <si>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</si>
  <si>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</si>
  <si>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</si>
  <si>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</si>
  <si>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</si>
  <si>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</si>
  <si>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</si>
  <si>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</si>
  <si>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</si>
  <si>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</si>
  <si>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</si>
  <si>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</si>
  <si>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</si>
  <si>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</si>
  <si>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</si>
  <si>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</si>
  <si>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</si>
  <si>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</si>
  <si>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</si>
  <si>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</si>
  <si>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</si>
  <si>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</si>
  <si>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</si>
  <si>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</si>
  <si>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</si>
  <si>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</si>
  <si>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</si>
  <si>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</si>
  <si>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</si>
  <si>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</si>
  <si>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</si>
  <si>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</si>
  <si>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</si>
  <si>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</si>
  <si>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</si>
  <si>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</si>
  <si>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</si>
  <si>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</si>
  <si>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</si>
  <si>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</si>
  <si>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</si>
  <si>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</si>
  <si>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</si>
  <si>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</si>
  <si>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</si>
  <si>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</si>
  <si>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</si>
  <si>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</si>
  <si>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</si>
  <si>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</si>
  <si>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</si>
  <si>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</si>
  <si>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</si>
  <si>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</si>
  <si>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</si>
  <si>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</si>
  <si>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</si>
  <si>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</si>
  <si>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</si>
  <si>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</si>
  <si>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</si>
  <si>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</si>
  <si>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</si>
  <si>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</si>
  <si>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</si>
  <si>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</si>
  <si>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</si>
  <si>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</si>
  <si>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</si>
  <si>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</si>
  <si>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</si>
  <si>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</si>
  <si>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</si>
  <si>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</si>
  <si>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</si>
  <si>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</si>
  <si>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</si>
  <si>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</si>
  <si>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</si>
  <si>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</si>
  <si>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</si>
  <si>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</si>
  <si>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</si>
  <si>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</si>
  <si>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</si>
  <si>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</si>
  <si>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</si>
  <si>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</si>
  <si>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</si>
  <si>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</si>
  <si>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</si>
  <si>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</si>
  <si>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</si>
  <si>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</si>
  <si>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</si>
  <si>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</si>
  <si>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</si>
  <si>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</si>
  <si>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</si>
  <si>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</si>
  <si>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</si>
  <si>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</si>
  <si>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</si>
  <si>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</si>
  <si>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</si>
  <si>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</si>
  <si>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</si>
  <si>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</si>
  <si>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</si>
  <si>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</si>
  <si>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</si>
  <si>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</si>
  <si>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</si>
  <si>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</si>
  <si>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</si>
  <si>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</si>
  <si>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</si>
  <si>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</si>
  <si>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</si>
  <si>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</si>
  <si>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</si>
  <si>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</si>
  <si>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</si>
  <si>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</si>
  <si>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</si>
  <si>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</si>
  <si>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</si>
  <si>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</si>
  <si>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</si>
  <si>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</si>
  <si>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</si>
  <si>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</si>
  <si>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</si>
  <si>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</si>
  <si>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</si>
  <si>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</si>
  <si>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</si>
  <si>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</si>
  <si>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</si>
  <si>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</si>
  <si>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</si>
  <si>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</si>
  <si>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</si>
  <si>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</si>
  <si>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</si>
  <si>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</si>
  <si>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</si>
  <si>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</si>
  <si>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</si>
  <si>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</si>
  <si>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</si>
  <si>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</si>
  <si>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</si>
  <si>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</si>
  <si>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</si>
  <si>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</si>
  <si>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</si>
  <si>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</si>
  <si>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</si>
  <si>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</si>
  <si>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</si>
  <si>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</si>
  <si>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</si>
  <si>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</si>
  <si>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</si>
  <si>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</si>
  <si>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</si>
  <si>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</si>
  <si>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</si>
  <si>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</si>
  <si>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</si>
  <si>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</si>
  <si>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</si>
  <si>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</si>
  <si>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</si>
  <si>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</si>
  <si>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</si>
  <si>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</si>
  <si>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</si>
  <si>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</si>
  <si>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</si>
  <si>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</si>
  <si>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</si>
  <si>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</si>
  <si>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</si>
  <si>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</si>
  <si>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</si>
  <si>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</si>
  <si>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</si>
  <si>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</si>
  <si>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</si>
  <si>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</si>
  <si>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</si>
  <si>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</si>
  <si>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</si>
  <si>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</si>
  <si>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</si>
  <si>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</si>
  <si>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</si>
  <si>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</si>
  <si>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</si>
  <si>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</si>
  <si>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</si>
  <si>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</si>
  <si>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</si>
  <si>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</si>
  <si>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</si>
  <si>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</si>
  <si>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</si>
  <si>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</si>
  <si>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</si>
  <si>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</si>
  <si>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</si>
  <si>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</si>
  <si>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</si>
  <si>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</si>
  <si>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</si>
  <si>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</si>
  <si>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</si>
  <si>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</si>
  <si>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</si>
  <si>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</si>
  <si>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</si>
  <si>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</si>
  <si>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</si>
  <si>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</si>
  <si>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</si>
  <si>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</si>
  <si>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</si>
  <si>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</si>
  <si>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</si>
  <si>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</si>
  <si>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</si>
  <si>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</si>
  <si>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</si>
  <si>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</si>
  <si>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</si>
  <si>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</si>
  <si>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</si>
  <si>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</si>
  <si>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</si>
  <si>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</si>
  <si>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</si>
  <si>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</si>
  <si>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</si>
  <si>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</si>
  <si>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</si>
  <si>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</si>
  <si>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</si>
  <si>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</si>
  <si>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</si>
  <si>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</si>
  <si>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</si>
  <si>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</si>
  <si>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</si>
  <si>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</si>
  <si>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</si>
  <si>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</si>
  <si>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</si>
  <si>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</si>
  <si>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</si>
  <si>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</si>
  <si>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</si>
  <si>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</si>
  <si>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</si>
  <si>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</si>
  <si>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</si>
  <si>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</si>
  <si>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</si>
  <si>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</si>
  <si>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</si>
  <si>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</si>
  <si>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</si>
  <si>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</si>
  <si>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</si>
  <si>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</si>
  <si>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</si>
  <si>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</si>
  <si>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</si>
  <si>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</si>
  <si>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</si>
  <si>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</si>
  <si>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</si>
  <si>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</si>
  <si>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</si>
  <si>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</si>
  <si>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</si>
  <si>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</si>
  <si>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</si>
  <si>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</si>
  <si>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</si>
  <si>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</si>
  <si>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</si>
  <si>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</si>
  <si>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</si>
  <si>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</si>
  <si>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</si>
  <si>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</si>
  <si>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</si>
  <si>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</si>
  <si>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</si>
  <si>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</si>
  <si>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</si>
  <si>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</si>
  <si>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</si>
  <si>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</si>
  <si>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</si>
  <si>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</si>
  <si>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</si>
  <si>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</si>
  <si>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</si>
  <si>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</si>
  <si>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</si>
  <si>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</si>
  <si>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</si>
  <si>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</si>
  <si>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</si>
  <si>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</si>
  <si>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</si>
  <si>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</si>
  <si>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</si>
  <si>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</si>
  <si>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</si>
  <si>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</si>
  <si>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</si>
  <si>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</si>
  <si>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</si>
  <si>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</si>
  <si>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</si>
  <si>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</si>
  <si>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</si>
  <si>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</si>
  <si>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</si>
  <si>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</si>
  <si>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</si>
  <si>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</si>
  <si>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</si>
  <si>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</si>
  <si>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</si>
  <si>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</si>
  <si>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</si>
  <si>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</si>
  <si>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</si>
  <si>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</si>
  <si>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</si>
  <si>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</si>
  <si>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</si>
  <si>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</si>
  <si>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</si>
  <si>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</si>
  <si>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</si>
  <si>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</si>
  <si>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</si>
  <si>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</si>
  <si>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</si>
  <si>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</si>
  <si>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</si>
  <si>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</si>
  <si>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</si>
  <si>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</si>
  <si>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</si>
  <si>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</si>
  <si>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</si>
  <si>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</si>
  <si>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</si>
  <si>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</si>
  <si>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</si>
  <si>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</si>
  <si>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</si>
  <si>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</si>
  <si>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</si>
  <si>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</si>
  <si>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</si>
  <si>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</si>
  <si>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</si>
  <si>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</si>
  <si>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</si>
  <si>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</si>
  <si>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</si>
  <si>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</si>
  <si>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</si>
  <si>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</si>
  <si>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</si>
  <si>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</si>
  <si>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</si>
  <si>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</si>
  <si>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</si>
  <si>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</si>
  <si>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</si>
  <si>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</si>
  <si>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</si>
  <si>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</si>
  <si>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</si>
  <si>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</si>
  <si>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</si>
  <si>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</si>
  <si>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</si>
  <si>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</si>
  <si>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</si>
  <si>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</si>
  <si>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</si>
  <si>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</si>
  <si>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</si>
  <si>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</si>
  <si>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</si>
  <si>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</si>
  <si>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</si>
  <si>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</si>
  <si>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</si>
  <si>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</si>
  <si>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</si>
  <si>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</si>
  <si>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</si>
  <si>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</si>
  <si>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</si>
  <si>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</si>
  <si>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</si>
  <si>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</si>
  <si>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</si>
  <si>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</si>
  <si>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</si>
  <si>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</si>
  <si>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</si>
  <si>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</si>
  <si>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</si>
  <si>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</si>
  <si>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</si>
  <si>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</si>
  <si>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</si>
  <si>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</si>
  <si>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</si>
  <si>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</si>
  <si>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</si>
  <si>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</si>
  <si>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</si>
  <si>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</si>
  <si>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</si>
  <si>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</si>
  <si>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</si>
  <si>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</si>
  <si>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</si>
  <si>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</si>
  <si>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</si>
  <si>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</si>
  <si>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</si>
  <si>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</si>
  <si>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</si>
  <si>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</si>
  <si>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</si>
  <si>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</si>
  <si>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</si>
  <si>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</si>
  <si>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</si>
  <si>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</si>
  <si>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</si>
  <si>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</si>
  <si>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</si>
  <si>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</si>
  <si>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</si>
  <si>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</si>
  <si>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</si>
  <si>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</si>
  <si>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</si>
  <si>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</si>
  <si>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</si>
  <si>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</si>
  <si>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</si>
  <si>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</si>
  <si>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</si>
  <si>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</si>
  <si>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</si>
  <si>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</si>
  <si>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</si>
  <si>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</si>
  <si>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</si>
  <si>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</si>
  <si>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</si>
  <si>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</si>
  <si>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</si>
  <si>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</si>
  <si>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</si>
  <si>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</si>
  <si>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</si>
  <si>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</si>
  <si>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</si>
  <si>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</si>
  <si>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</si>
  <si>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</si>
  <si>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</si>
  <si>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</si>
  <si>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</si>
  <si>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</si>
  <si>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</si>
  <si>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</si>
  <si>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</si>
  <si>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</si>
  <si>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</si>
  <si>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</si>
  <si>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</si>
  <si>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</si>
  <si>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</si>
  <si>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</si>
  <si>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</si>
  <si>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</si>
  <si>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</si>
  <si>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</si>
  <si>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</si>
  <si>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</si>
  <si>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</si>
  <si>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</si>
  <si>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</si>
  <si>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</si>
  <si>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</si>
  <si>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</si>
  <si>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</si>
  <si>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</si>
  <si>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</si>
  <si>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</si>
  <si>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</si>
  <si>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</si>
  <si>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</si>
  <si>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</si>
  <si>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</si>
  <si>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</si>
  <si>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</si>
  <si>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</si>
  <si>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</si>
  <si>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</si>
  <si>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</si>
  <si>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</si>
  <si>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</si>
  <si>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</si>
  <si>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</si>
  <si>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</si>
  <si>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</si>
  <si>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</si>
  <si>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</si>
  <si>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</si>
  <si>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</si>
  <si>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</si>
  <si>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</si>
  <si>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</si>
  <si>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</si>
  <si>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</si>
  <si>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</si>
  <si>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</si>
  <si>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</si>
  <si>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</si>
  <si>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</si>
  <si>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</si>
  <si>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</si>
  <si>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</si>
  <si>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</si>
  <si>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</si>
  <si>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</si>
  <si>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</si>
  <si>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</si>
  <si>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</si>
  <si>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</si>
  <si>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</si>
  <si>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</si>
  <si>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</si>
  <si>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</si>
  <si>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</si>
  <si>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</si>
  <si>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</si>
  <si>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</si>
  <si>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</si>
  <si>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</si>
  <si>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</si>
  <si>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</si>
  <si>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</si>
  <si>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</si>
  <si>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</si>
  <si>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</si>
  <si>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</si>
  <si>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</si>
  <si>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</si>
  <si>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</si>
  <si>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</si>
  <si>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</si>
  <si>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</si>
  <si>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</si>
  <si>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</si>
  <si>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</si>
  <si>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</si>
  <si>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</si>
  <si>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</si>
  <si>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</si>
  <si>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</si>
  <si>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</si>
  <si>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</si>
  <si>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</si>
  <si>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</si>
  <si>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</si>
  <si>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</si>
  <si>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</si>
  <si>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</si>
  <si>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</si>
  <si>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</si>
  <si>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</si>
  <si>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</si>
  <si>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</si>
  <si>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</si>
  <si>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</si>
  <si>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</si>
  <si>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</si>
  <si>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</si>
  <si>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</si>
  <si>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</si>
  <si>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</si>
  <si>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</si>
  <si>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</si>
  <si>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</si>
  <si>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</si>
  <si>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</si>
  <si>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</si>
  <si>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</si>
  <si>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</si>
  <si>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</si>
  <si>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</si>
  <si>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</si>
  <si>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</si>
  <si>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</si>
  <si>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</si>
  <si>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</si>
  <si>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</si>
  <si>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</si>
  <si>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</si>
  <si>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</si>
  <si>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</si>
  <si>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</si>
  <si>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</si>
  <si>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</si>
  <si>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</si>
  <si>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</si>
  <si>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</si>
  <si>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</si>
  <si>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</si>
  <si>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</si>
  <si>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</si>
  <si>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</si>
  <si>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</si>
  <si>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</si>
  <si>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</si>
  <si>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</si>
  <si>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</si>
  <si>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</si>
  <si>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</si>
  <si>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</si>
  <si>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</si>
  <si>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</si>
  <si>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</si>
  <si>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</si>
  <si>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</si>
  <si>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</si>
  <si>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</si>
  <si>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</si>
  <si>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</si>
  <si>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</si>
  <si>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</si>
  <si>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</si>
  <si>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</si>
  <si>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</si>
  <si>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</si>
  <si>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</si>
  <si>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</si>
  <si>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</si>
  <si>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</si>
  <si>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</si>
  <si>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</si>
  <si>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</si>
  <si>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</si>
  <si>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</si>
  <si>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</si>
  <si>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</si>
  <si>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</si>
  <si>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</si>
  <si>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</si>
  <si>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</si>
  <si>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</si>
  <si>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</si>
  <si>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</si>
  <si>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</si>
  <si>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</si>
  <si>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</si>
  <si>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</si>
  <si>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</si>
  <si>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</si>
  <si>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</si>
  <si>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</si>
  <si>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</si>
  <si>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</si>
  <si>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</si>
  <si>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</si>
  <si>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</si>
  <si>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</si>
  <si>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</si>
  <si>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</si>
  <si>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</si>
  <si>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</si>
  <si>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</si>
  <si>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</si>
  <si>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</si>
  <si>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</si>
  <si>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</si>
  <si>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</si>
  <si>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</si>
  <si>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</si>
  <si>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</si>
  <si>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</si>
  <si>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</si>
  <si>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</si>
  <si>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</si>
  <si>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</si>
  <si>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</si>
  <si>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</si>
  <si>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</si>
  <si>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</si>
  <si>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</si>
  <si>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</si>
  <si>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</si>
  <si>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</si>
  <si>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</si>
  <si>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</si>
  <si>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</si>
  <si>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</si>
  <si>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</si>
  <si>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</si>
  <si>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</si>
  <si>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</si>
  <si>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</si>
  <si>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</si>
  <si>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</si>
  <si>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</si>
  <si>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</si>
  <si>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</si>
  <si>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</si>
  <si>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</si>
  <si>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</si>
  <si>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</si>
  <si>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</si>
  <si>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</si>
  <si>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</si>
  <si>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</si>
  <si>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</si>
  <si>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</si>
  <si>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</si>
  <si>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</si>
  <si>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</si>
  <si>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</si>
  <si>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</si>
  <si>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</si>
  <si>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</si>
  <si>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</si>
  <si>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</si>
  <si>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</si>
  <si>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</si>
  <si>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</si>
  <si>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</si>
  <si>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</si>
  <si>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</si>
  <si>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</si>
  <si>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</si>
  <si>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</si>
  <si>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</si>
  <si>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</si>
  <si>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</si>
  <si>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</si>
  <si>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</si>
  <si>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</si>
  <si>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</si>
  <si>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</si>
  <si>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</si>
  <si>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</si>
  <si>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</si>
  <si>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</si>
  <si>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</si>
  <si>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</si>
  <si>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</si>
  <si>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</si>
  <si>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</si>
  <si>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</si>
  <si>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</si>
  <si>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</si>
  <si>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</si>
  <si>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</si>
  <si>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</si>
  <si>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</si>
  <si>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</si>
  <si>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</si>
  <si>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</si>
  <si>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</si>
  <si>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</si>
  <si>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</si>
  <si>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</si>
  <si>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</si>
  <si>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</si>
  <si>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</si>
  <si>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</si>
  <si>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</si>
  <si>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</si>
  <si>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</si>
  <si>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</si>
  <si>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</si>
  <si>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</si>
  <si>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</si>
  <si>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</si>
  <si>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</si>
  <si>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</si>
  <si>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</si>
  <si>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</si>
  <si>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</si>
  <si>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</si>
  <si>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</si>
  <si>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</si>
  <si>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</si>
  <si>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</si>
  <si>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</si>
  <si>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</si>
  <si>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</si>
  <si>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</si>
  <si>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</si>
  <si>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</si>
  <si>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</si>
  <si>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</si>
  <si>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</si>
  <si>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</si>
  <si>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</si>
  <si>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</si>
  <si>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</si>
  <si>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</si>
  <si>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</si>
  <si>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</si>
  <si>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</si>
  <si>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</si>
  <si>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</si>
  <si>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</si>
  <si>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</si>
  <si>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</si>
  <si>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</si>
  <si>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</si>
  <si>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</si>
  <si>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</si>
  <si>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</si>
  <si>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</si>
  <si>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</si>
  <si>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</si>
  <si>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</si>
  <si>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</si>
  <si>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</si>
  <si>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</si>
  <si>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</si>
  <si>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</si>
  <si>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</si>
  <si>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</si>
  <si>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</si>
  <si>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</si>
  <si>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</si>
  <si>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</si>
  <si>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</si>
  <si>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</si>
  <si>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</si>
  <si>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</si>
  <si>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</si>
  <si>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</si>
  <si>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</si>
  <si>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</si>
  <si>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</si>
  <si>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</si>
  <si>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</si>
  <si>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</si>
  <si>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</si>
  <si>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</si>
  <si>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</si>
  <si>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</si>
  <si>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</si>
  <si>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</si>
  <si>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</si>
  <si>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</si>
  <si>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</si>
  <si>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</si>
  <si>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</si>
  <si>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</si>
  <si>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</si>
  <si>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</si>
  <si>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</si>
  <si>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</si>
  <si>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</si>
  <si>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</si>
  <si>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</si>
  <si>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</si>
  <si>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</si>
  <si>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</si>
  <si>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</si>
  <si>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</si>
  <si>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</si>
  <si>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</si>
  <si>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</si>
  <si>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</si>
  <si>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</si>
  <si>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</si>
  <si>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</si>
  <si>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</si>
  <si>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</si>
  <si>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</si>
  <si>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</si>
  <si>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</si>
  <si>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</si>
  <si>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</si>
  <si>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</si>
  <si>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</si>
  <si>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</si>
  <si>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</si>
  <si>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</si>
  <si>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</si>
  <si>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</si>
  <si>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</si>
  <si>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</si>
  <si>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</si>
  <si>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</si>
  <si>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</si>
  <si>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</si>
  <si>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</si>
  <si>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</si>
  <si>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</si>
  <si>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</si>
  <si>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</si>
  <si>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</si>
  <si>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</si>
  <si>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</si>
  <si>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</si>
  <si>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</si>
  <si>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</si>
  <si>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</si>
  <si>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</si>
  <si>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</si>
  <si>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</si>
  <si>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</si>
  <si>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</si>
  <si>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</si>
  <si>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</si>
  <si>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</si>
  <si>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</si>
  <si>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</si>
  <si>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</si>
  <si>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</si>
  <si>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</si>
  <si>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</si>
  <si>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</si>
  <si>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</si>
  <si>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</si>
  <si>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</si>
  <si>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</si>
  <si>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</si>
  <si>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</si>
  <si>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</si>
  <si>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</si>
  <si>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</si>
  <si>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</si>
  <si>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</si>
  <si>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</si>
  <si>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</si>
  <si>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</si>
  <si>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</si>
  <si>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</si>
  <si>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</si>
  <si>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</si>
  <si>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</si>
  <si>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</si>
  <si>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</si>
  <si>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</si>
  <si>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</si>
  <si>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</si>
  <si>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</si>
  <si>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</si>
  <si>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</si>
  <si>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</si>
  <si>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</si>
  <si>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</si>
  <si>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</si>
  <si>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</si>
  <si>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</si>
  <si>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</si>
  <si>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</si>
  <si>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</si>
  <si>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</si>
  <si>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</si>
  <si>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</si>
  <si>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</si>
  <si>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</si>
  <si>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</si>
  <si>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</si>
  <si>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</si>
  <si>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</si>
  <si>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</si>
  <si>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</si>
  <si>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</si>
  <si>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</si>
  <si>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</si>
  <si>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</si>
  <si>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</si>
  <si>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</si>
  <si>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</si>
  <si>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</si>
  <si>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</si>
  <si>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</si>
  <si>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</si>
  <si>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</si>
  <si>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</si>
  <si>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</si>
  <si>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</si>
  <si>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</si>
  <si>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</si>
  <si>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</si>
  <si>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</si>
  <si>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</si>
  <si>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</si>
  <si>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</si>
  <si>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</si>
  <si>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</si>
  <si>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</si>
  <si>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</si>
  <si>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</si>
  <si>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</si>
  <si>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</si>
  <si>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</si>
  <si>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</si>
  <si>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</si>
  <si>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</si>
  <si>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</si>
  <si>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</si>
  <si>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</si>
  <si>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</si>
  <si>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</si>
  <si>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</si>
  <si>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</si>
  <si>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</si>
  <si>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</si>
  <si>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</si>
  <si>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</si>
  <si>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</si>
  <si>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</si>
  <si>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</si>
  <si>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</si>
  <si>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</si>
  <si>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</si>
  <si>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</si>
  <si>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</si>
  <si>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</si>
  <si>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</si>
  <si>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</si>
  <si>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</si>
  <si>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</si>
  <si>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</si>
  <si>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</si>
  <si>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</si>
  <si>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</si>
  <si>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</si>
  <si>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</si>
  <si>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</si>
  <si>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</si>
  <si>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</si>
  <si>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</si>
  <si>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</si>
  <si>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</si>
  <si>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</si>
  <si>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</si>
  <si>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</si>
  <si>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</si>
  <si>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</si>
  <si>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</si>
  <si>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</si>
  <si>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</si>
  <si>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</si>
  <si>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</si>
  <si>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</si>
  <si>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</si>
  <si>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</si>
  <si>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</si>
  <si>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</si>
  <si>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</si>
  <si>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</si>
  <si>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</si>
  <si>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</si>
  <si>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</si>
  <si>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</si>
  <si>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</si>
  <si>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</si>
  <si>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</si>
  <si>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</si>
  <si>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</si>
  <si>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</si>
  <si>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</si>
  <si>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</si>
  <si>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</si>
  <si>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</si>
  <si>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</si>
  <si>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</si>
  <si>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</si>
  <si>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</si>
  <si>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</si>
  <si>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</si>
  <si>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</si>
  <si>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</si>
  <si>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</si>
  <si>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</si>
  <si>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</si>
  <si>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</si>
  <si>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</si>
  <si>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</si>
  <si>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</si>
  <si>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</si>
  <si>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</si>
  <si>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</si>
  <si>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</si>
  <si>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</si>
  <si>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</si>
  <si>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</si>
  <si>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</si>
  <si>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</si>
  <si>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</si>
  <si>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</si>
  <si>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</si>
  <si>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</si>
  <si>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</si>
  <si>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</si>
  <si>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</si>
  <si>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</si>
  <si>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</si>
  <si>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</si>
  <si>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</si>
  <si>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</si>
  <si>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</si>
  <si>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</si>
  <si>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</si>
  <si>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</si>
  <si>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</si>
  <si>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</si>
  <si>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</si>
  <si>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</si>
  <si>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</si>
  <si>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</si>
  <si>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</si>
  <si>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</si>
  <si>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</si>
  <si>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</si>
  <si>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</si>
  <si>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</si>
  <si>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</si>
  <si>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</si>
  <si>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</si>
  <si>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</si>
  <si>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</si>
  <si>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</si>
  <si>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</si>
  <si>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</si>
  <si>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</si>
  <si>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</si>
  <si>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</si>
  <si>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</si>
  <si>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</si>
  <si>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</si>
  <si>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</si>
  <si>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</si>
  <si>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</si>
  <si>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</si>
  <si>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</si>
  <si>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</si>
  <si>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</si>
  <si>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</si>
  <si>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</si>
  <si>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</si>
  <si>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</si>
  <si>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</si>
  <si>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</si>
  <si>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</si>
  <si>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</si>
  <si>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</si>
  <si>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</si>
  <si>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</si>
  <si>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</si>
  <si>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</si>
  <si>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</si>
  <si>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</si>
  <si>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</si>
  <si>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</si>
  <si>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</si>
  <si>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</si>
  <si>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</si>
  <si>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</si>
  <si>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</si>
  <si>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</si>
  <si>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</si>
  <si>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</si>
  <si>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</si>
  <si>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</si>
  <si>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</si>
  <si>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</si>
  <si>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</si>
  <si>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</si>
  <si>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</si>
  <si>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</si>
  <si>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</si>
  <si>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</si>
  <si>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</si>
  <si>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</si>
  <si>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</si>
  <si>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</si>
  <si>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</si>
  <si>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</si>
  <si>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</si>
  <si>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</si>
  <si>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</si>
  <si>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</si>
  <si>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</si>
  <si>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</si>
  <si>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</si>
  <si>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</si>
  <si>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</si>
  <si>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</si>
  <si>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</si>
  <si>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</si>
  <si>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</si>
  <si>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</si>
  <si>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</si>
  <si>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</si>
  <si>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</si>
  <si>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</si>
  <si>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</si>
  <si>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</si>
  <si>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</si>
  <si>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</si>
  <si>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</si>
  <si>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</si>
  <si>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</si>
  <si>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</si>
  <si>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</si>
  <si>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</si>
  <si>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</si>
  <si>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</si>
  <si>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</si>
  <si>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</si>
  <si>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</si>
  <si>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</si>
  <si>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</si>
  <si>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</si>
  <si>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</si>
  <si>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</si>
  <si>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</si>
  <si>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</si>
  <si>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</si>
  <si>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</si>
  <si>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</si>
  <si>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</si>
  <si>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</si>
  <si>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</si>
  <si>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</si>
  <si>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</si>
  <si>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</si>
  <si>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</si>
  <si>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</si>
  <si>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</si>
  <si>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</si>
  <si>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</si>
  <si>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</si>
  <si>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</si>
  <si>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</si>
  <si>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</si>
  <si>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</si>
  <si>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</si>
  <si>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</si>
  <si>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</si>
  <si>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</si>
  <si>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</si>
  <si>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</si>
  <si>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</si>
  <si>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</si>
  <si>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</si>
  <si>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</si>
  <si>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</si>
  <si>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</si>
  <si>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</si>
  <si>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</si>
  <si>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</si>
  <si>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</si>
  <si>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</si>
  <si>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</si>
  <si>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</si>
  <si>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</si>
  <si>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</si>
  <si>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</si>
  <si>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</si>
  <si>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</si>
  <si>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</si>
  <si>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</si>
  <si>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</si>
  <si>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</si>
  <si>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</si>
  <si>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</si>
  <si>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</si>
  <si>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</si>
  <si>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</si>
  <si>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</si>
  <si>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</si>
  <si>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</si>
  <si>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</si>
  <si>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</si>
  <si>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</si>
  <si>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</si>
  <si>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</si>
  <si>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</si>
  <si>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</si>
  <si>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</si>
  <si>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</si>
  <si>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</si>
  <si>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</si>
  <si>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</si>
  <si>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</si>
  <si>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</si>
  <si>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</si>
  <si>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</si>
  <si>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</si>
  <si>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</si>
  <si>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</si>
  <si>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</si>
  <si>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</si>
  <si>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</si>
  <si>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</si>
  <si>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</si>
  <si>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</si>
  <si>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</si>
  <si>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</si>
  <si>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</si>
  <si>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</si>
  <si>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</si>
  <si>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</si>
  <si>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</si>
  <si>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</si>
  <si>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</si>
  <si>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</si>
  <si>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</si>
  <si>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</si>
  <si>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</si>
  <si>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</si>
  <si>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</si>
  <si>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</si>
  <si>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</si>
  <si>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</si>
  <si>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</si>
  <si>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</si>
  <si>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</si>
  <si>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</si>
  <si>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</si>
  <si>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</si>
  <si>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</si>
  <si>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</si>
  <si>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</si>
  <si>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</si>
  <si>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</si>
  <si>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</si>
  <si>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</si>
  <si>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</si>
  <si>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</si>
  <si>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</si>
  <si>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</si>
  <si>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</si>
  <si>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</si>
  <si>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</si>
  <si>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</si>
  <si>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</si>
  <si>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</si>
  <si>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</si>
  <si>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</si>
  <si>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</si>
  <si>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</si>
  <si>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</si>
  <si>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</si>
  <si>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</si>
  <si>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</si>
  <si>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</si>
  <si>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</si>
  <si>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</si>
  <si>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</si>
  <si>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</si>
  <si>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</si>
  <si>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</si>
  <si>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</si>
  <si>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</si>
  <si>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</si>
  <si>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</si>
  <si>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</si>
  <si>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</si>
  <si>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</si>
  <si>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</si>
  <si>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</si>
  <si>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</si>
  <si>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</si>
  <si>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</si>
  <si>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</si>
  <si>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</si>
  <si>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</si>
  <si>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</si>
  <si>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</si>
  <si>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</si>
  <si>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</si>
  <si>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</si>
  <si>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</si>
  <si>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</si>
  <si>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</si>
  <si>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</si>
  <si>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</si>
  <si>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</si>
  <si>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</si>
  <si>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</si>
  <si>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</si>
  <si>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</si>
  <si>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</si>
  <si>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</si>
  <si>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</si>
  <si>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</si>
  <si>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</si>
  <si>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</si>
  <si>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</si>
  <si>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</si>
  <si>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</si>
  <si>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</si>
  <si>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</si>
  <si>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</si>
  <si>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</si>
  <si>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</si>
  <si>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</si>
  <si>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</si>
  <si>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</si>
  <si>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</si>
  <si>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</si>
  <si>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</si>
  <si>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</si>
  <si>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</si>
  <si>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</si>
  <si>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</si>
  <si>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</si>
  <si>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</si>
  <si>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</si>
  <si>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</si>
  <si>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</si>
  <si>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</si>
  <si>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</si>
  <si>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</si>
  <si>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</si>
  <si>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</si>
  <si>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</si>
  <si>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</si>
  <si>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</si>
  <si>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</si>
  <si>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</si>
  <si>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</si>
  <si>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</si>
  <si>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</si>
  <si>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</si>
  <si>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</si>
  <si>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</si>
  <si>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</si>
  <si>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</si>
  <si>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</si>
  <si>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</si>
  <si>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</si>
  <si>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</si>
  <si>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</si>
  <si>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</si>
  <si>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</si>
  <si>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</si>
  <si>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</si>
  <si>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</si>
  <si>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</si>
  <si>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</si>
  <si>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</si>
  <si>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</si>
  <si>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</si>
  <si>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</si>
  <si>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</si>
  <si>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</si>
  <si>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</si>
  <si>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</si>
  <si>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</si>
  <si>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</si>
  <si>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</si>
  <si>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</si>
  <si>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</si>
  <si>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</si>
  <si>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</si>
  <si>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</si>
  <si>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</si>
  <si>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</si>
  <si>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</si>
  <si>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</si>
  <si>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</si>
  <si>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</si>
  <si>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</si>
  <si>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</si>
  <si>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</si>
  <si>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</si>
  <si>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</si>
  <si>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</si>
  <si>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</si>
  <si>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</si>
  <si>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</si>
  <si>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</si>
  <si>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</si>
  <si>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</si>
  <si>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</si>
  <si>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</si>
  <si>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</si>
  <si>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</si>
  <si>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</si>
  <si>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</si>
  <si>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</si>
  <si>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</si>
  <si>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</si>
  <si>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</si>
  <si>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</si>
  <si>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</si>
  <si>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</si>
  <si>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</si>
  <si>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</si>
  <si>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</si>
  <si>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</si>
  <si>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</si>
  <si>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</si>
  <si>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</si>
  <si>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</si>
  <si>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</si>
  <si>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</si>
  <si>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</si>
  <si>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</si>
  <si>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</si>
  <si>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</si>
  <si>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</si>
  <si>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</si>
  <si>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</si>
  <si>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</si>
  <si>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</si>
  <si>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</si>
  <si>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</si>
  <si>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</si>
  <si>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</si>
  <si>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</si>
  <si>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</si>
  <si>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</si>
  <si>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</si>
  <si>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</si>
  <si>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</si>
  <si>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</si>
  <si>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</si>
  <si>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</si>
  <si>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</si>
  <si>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</si>
  <si>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</si>
  <si>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</si>
  <si>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</si>
  <si>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</si>
  <si>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</si>
  <si>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</si>
  <si>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</si>
  <si>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</si>
  <si>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</si>
  <si>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</si>
  <si>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</si>
  <si>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</si>
  <si>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</si>
  <si>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</si>
  <si>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</si>
  <si>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</si>
  <si>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</si>
  <si>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</si>
  <si>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</si>
  <si>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</si>
  <si>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</si>
  <si>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</si>
  <si>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</si>
  <si>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</si>
  <si>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</si>
  <si>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</si>
  <si>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</si>
  <si>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</si>
  <si>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</si>
  <si>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</si>
  <si>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</si>
  <si>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</si>
  <si>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</si>
  <si>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</si>
  <si>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</si>
  <si>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</si>
  <si>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</si>
  <si>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</si>
  <si>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</si>
  <si>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</si>
  <si>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</si>
  <si>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</si>
  <si>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</si>
  <si>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</si>
  <si>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</si>
  <si>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</si>
  <si>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</si>
  <si>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</si>
  <si>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</si>
  <si>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</si>
  <si>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</si>
  <si>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</si>
  <si>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</si>
  <si>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</si>
  <si>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</si>
  <si>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</si>
  <si>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</si>
  <si>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</si>
  <si>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</si>
  <si>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</si>
  <si>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</si>
  <si>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</si>
  <si>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</si>
  <si>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</si>
  <si>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</si>
  <si>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</si>
  <si>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</si>
  <si>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</si>
  <si>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</si>
  <si>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</si>
  <si>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</si>
  <si>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</si>
  <si>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</si>
  <si>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</si>
  <si>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</si>
  <si>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</si>
  <si>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</si>
  <si>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</si>
  <si>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</si>
  <si>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</si>
  <si>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</si>
  <si>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</si>
  <si>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</si>
  <si>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</si>
  <si>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</si>
  <si>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</si>
  <si>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</si>
  <si>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</si>
  <si>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</si>
  <si>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</si>
  <si>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</si>
  <si>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</si>
  <si>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</si>
  <si>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</si>
  <si>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</si>
  <si>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</si>
  <si>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</si>
  <si>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</si>
  <si>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</si>
  <si>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</si>
  <si>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</si>
  <si>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</si>
  <si>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</si>
  <si>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</si>
  <si>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</si>
  <si>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</si>
  <si>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</si>
  <si>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</si>
  <si>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</si>
  <si>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</si>
  <si>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</si>
  <si>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</si>
  <si>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</si>
  <si>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</si>
  <si>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</si>
  <si>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</si>
  <si>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</si>
  <si>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</si>
  <si>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</si>
  <si>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</si>
  <si>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</si>
  <si>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</si>
  <si>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</si>
  <si>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</si>
  <si>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</si>
  <si>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</si>
  <si>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</si>
  <si>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</si>
  <si>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</si>
  <si>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</si>
  <si>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</si>
  <si>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</si>
  <si>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</si>
  <si>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</si>
  <si>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</si>
  <si>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</si>
  <si>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</si>
  <si>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</si>
  <si>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</si>
  <si>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</si>
  <si>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</si>
  <si>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</si>
  <si>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</si>
  <si>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</si>
  <si>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</si>
  <si>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</si>
  <si>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</si>
  <si>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</si>
  <si>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</si>
  <si>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</si>
  <si>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</si>
  <si>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</si>
  <si>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</si>
  <si>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</si>
  <si>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</si>
  <si>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</si>
  <si>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</si>
  <si>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</si>
  <si>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</si>
  <si>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</si>
  <si>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</si>
  <si>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</si>
  <si>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</si>
  <si>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</si>
  <si>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</si>
  <si>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</si>
  <si>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</si>
  <si>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</si>
  <si>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</si>
  <si>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</si>
  <si>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</si>
  <si>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</si>
  <si>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</si>
  <si>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</si>
  <si>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</si>
  <si>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</si>
  <si>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</si>
  <si>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</si>
  <si>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</si>
  <si>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</si>
  <si>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</si>
  <si>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</si>
  <si>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</si>
  <si>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</si>
  <si>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</si>
  <si>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</si>
  <si>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</si>
  <si>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</si>
  <si>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</si>
  <si>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</si>
  <si>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</si>
  <si>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</si>
  <si>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</si>
  <si>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</si>
  <si>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</si>
  <si>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</si>
  <si>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</si>
  <si>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</si>
  <si>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</si>
  <si>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</si>
  <si>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</si>
  <si>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</si>
  <si>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</si>
  <si>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</si>
  <si>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</si>
  <si>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</si>
  <si>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</si>
  <si>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</si>
  <si>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</si>
  <si>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</si>
  <si>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</si>
  <si>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</si>
  <si>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</si>
  <si>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</si>
  <si>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</si>
  <si>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</si>
  <si>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</si>
  <si>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</si>
  <si>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</si>
  <si>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</si>
  <si>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</si>
  <si>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</si>
  <si>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</si>
  <si>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</si>
  <si>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</si>
  <si>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</si>
  <si>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</si>
  <si>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</si>
  <si>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</si>
  <si>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</si>
  <si>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</si>
  <si>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</si>
  <si>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</si>
  <si>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</si>
  <si>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</si>
  <si>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</si>
  <si>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</si>
  <si>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</si>
  <si>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</si>
  <si>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</si>
  <si>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</si>
  <si>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</si>
  <si>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</si>
  <si>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</si>
  <si>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</si>
  <si>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</si>
  <si>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</si>
  <si>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</si>
  <si>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</si>
  <si>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</si>
  <si>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</si>
  <si>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</si>
  <si>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</si>
  <si>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</si>
  <si>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</si>
  <si>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</si>
  <si>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</si>
  <si>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</si>
  <si>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</si>
  <si>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</si>
  <si>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</si>
  <si>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</si>
  <si>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</si>
  <si>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</si>
  <si>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</si>
  <si>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</si>
  <si>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</si>
  <si>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</si>
  <si>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</si>
  <si>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</si>
  <si>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</si>
  <si>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</si>
  <si>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</si>
  <si>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</si>
  <si>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</si>
  <si>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</si>
  <si>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</si>
  <si>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</si>
  <si>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</si>
  <si>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</si>
  <si>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</si>
  <si>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</si>
  <si>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</si>
  <si>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</si>
  <si>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</si>
  <si>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</si>
  <si>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</si>
  <si>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</si>
  <si>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</si>
  <si>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</si>
  <si>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</si>
  <si>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</si>
  <si>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</si>
  <si>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</si>
  <si>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</si>
  <si>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</si>
  <si>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</si>
  <si>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</si>
  <si>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</si>
  <si>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</si>
  <si>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</si>
  <si>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</si>
  <si>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</si>
  <si>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</si>
  <si>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</si>
  <si>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</si>
  <si>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</si>
  <si>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</si>
  <si>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</si>
  <si>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</si>
  <si>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</si>
  <si>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</si>
  <si>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</si>
  <si>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</si>
  <si>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</si>
  <si>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</si>
  <si>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</si>
  <si>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</si>
  <si>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</si>
  <si>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</si>
  <si>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</si>
  <si>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</si>
  <si>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</si>
  <si>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</si>
  <si>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</si>
  <si>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</si>
  <si>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</si>
  <si>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</si>
  <si>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</si>
  <si>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</si>
  <si>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</si>
  <si>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</si>
  <si>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</si>
  <si>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</si>
  <si>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</si>
  <si>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</si>
  <si>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</si>
  <si>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</si>
  <si>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</si>
  <si>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</si>
  <si>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</si>
  <si>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</si>
  <si>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</si>
  <si>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</si>
  <si>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</si>
  <si>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</si>
  <si>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</si>
  <si>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</si>
  <si>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</si>
  <si>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</si>
  <si>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</si>
  <si>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</si>
  <si>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</si>
  <si>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</si>
  <si>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</si>
  <si>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</si>
  <si>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</si>
  <si>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</si>
  <si>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</si>
  <si>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</si>
  <si>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</si>
  <si>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</si>
  <si>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</si>
  <si>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</si>
  <si>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</si>
  <si>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</si>
  <si>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</si>
  <si>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</si>
  <si>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</si>
  <si>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</si>
  <si>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</si>
  <si>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</si>
  <si>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</si>
  <si>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</si>
  <si>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</si>
  <si>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</si>
  <si>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</si>
  <si>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</si>
  <si>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</si>
  <si>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</si>
  <si>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</si>
  <si>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</si>
  <si>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</si>
  <si>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</si>
  <si>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</si>
  <si>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</si>
  <si>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</si>
  <si>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</si>
  <si>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</si>
  <si>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</si>
  <si>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</si>
  <si>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</si>
  <si>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</si>
  <si>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</si>
  <si>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</si>
  <si>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</si>
  <si>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</si>
  <si>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</si>
  <si>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</si>
  <si>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</si>
  <si>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</si>
  <si>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</si>
  <si>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</si>
  <si>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</si>
  <si>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</si>
  <si>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</si>
  <si>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</si>
  <si>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</si>
  <si>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</si>
  <si>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</si>
  <si>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</si>
  <si>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</si>
  <si>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</si>
  <si>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</si>
  <si>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</si>
  <si>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</si>
  <si>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</si>
  <si>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</si>
  <si>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</si>
  <si>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</si>
  <si>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</si>
  <si>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</si>
  <si>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</si>
  <si>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</si>
  <si>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</si>
  <si>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</si>
  <si>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</si>
  <si>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</si>
  <si>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</si>
  <si>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</si>
  <si>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</si>
  <si>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</si>
  <si>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</si>
  <si>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</si>
  <si>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</si>
  <si>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</si>
  <si>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</si>
  <si>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</si>
  <si>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</si>
  <si>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</si>
  <si>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</si>
  <si>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</si>
  <si>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</si>
  <si>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</si>
  <si>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</si>
  <si>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</si>
  <si>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</si>
  <si>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</si>
  <si>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</si>
  <si>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</si>
  <si>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</si>
  <si>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</si>
  <si>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</si>
  <si>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</si>
  <si>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</si>
  <si>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</si>
  <si>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</si>
  <si>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</si>
  <si>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</si>
  <si>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</si>
  <si>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</si>
  <si>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</si>
  <si>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</si>
  <si>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</si>
  <si>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</si>
  <si>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</si>
  <si>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</si>
  <si>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</si>
  <si>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</si>
  <si>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</si>
  <si>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</si>
  <si>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</si>
  <si>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</si>
  <si>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</si>
  <si>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</si>
  <si>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</si>
  <si>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</si>
  <si>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</si>
  <si>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</si>
  <si>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</si>
  <si>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</si>
  <si>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</si>
  <si>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</si>
  <si>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</si>
  <si>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</si>
  <si>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</si>
  <si>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</si>
  <si>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</si>
  <si>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</si>
  <si>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</si>
  <si>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</si>
  <si>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</si>
  <si>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</si>
  <si>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</si>
  <si>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</si>
  <si>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</si>
  <si>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</si>
  <si>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</si>
  <si>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</si>
  <si>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</si>
  <si>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</si>
  <si>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</si>
  <si>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</si>
  <si>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</si>
  <si>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</si>
  <si>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</si>
  <si>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</si>
  <si>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</si>
  <si>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</si>
  <si>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</si>
  <si>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</si>
  <si>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</si>
  <si>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</si>
  <si>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</si>
  <si>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</si>
  <si>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</si>
  <si>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</si>
  <si>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</si>
  <si>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</si>
  <si>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</si>
  <si>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</si>
  <si>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</si>
  <si>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</si>
  <si>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</si>
  <si>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</si>
  <si>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</si>
  <si>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</si>
  <si>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</si>
  <si>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</si>
  <si>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</si>
  <si>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</si>
  <si>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</si>
  <si>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</si>
  <si>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</si>
  <si>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</si>
  <si>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</si>
  <si>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</si>
  <si>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</si>
  <si>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</si>
  <si>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</si>
  <si>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</si>
  <si>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</si>
  <si>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</si>
  <si>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</si>
  <si>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</si>
  <si>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</si>
  <si>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</si>
  <si>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</si>
  <si>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</si>
  <si>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</si>
  <si>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</si>
  <si>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</si>
  <si>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</si>
  <si>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</si>
  <si>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</si>
  <si>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</si>
  <si>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</si>
  <si>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</si>
  <si>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</si>
  <si>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</si>
  <si>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</si>
  <si>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</si>
  <si>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</si>
  <si>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</si>
  <si>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</si>
  <si>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</si>
  <si>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</si>
  <si>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</si>
  <si>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</si>
  <si>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</si>
  <si>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</si>
  <si>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</si>
  <si>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</si>
  <si>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</si>
  <si>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</si>
  <si>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</si>
  <si>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</si>
  <si>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</si>
  <si>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</si>
  <si>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</si>
  <si>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</si>
  <si>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</si>
  <si>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</si>
  <si>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</si>
  <si>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</si>
  <si>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</si>
  <si>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</si>
  <si>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</si>
  <si>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</si>
  <si>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</si>
  <si>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</si>
  <si>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</si>
  <si>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</si>
  <si>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</si>
  <si>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</si>
  <si>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</si>
  <si>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</si>
  <si>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</si>
  <si>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</si>
  <si>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</si>
  <si>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</si>
  <si>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</si>
  <si>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</si>
  <si>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</si>
  <si>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</si>
  <si>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</si>
  <si>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</si>
  <si>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</si>
  <si>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</si>
  <si>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</si>
  <si>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</si>
  <si>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</si>
  <si>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</si>
  <si>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</si>
  <si>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</si>
  <si>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</si>
  <si>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</si>
  <si>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</si>
  <si>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</si>
  <si>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</si>
  <si>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</si>
  <si>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</si>
  <si>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</si>
  <si>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</si>
  <si>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</si>
  <si>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</si>
  <si>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</si>
  <si>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</si>
  <si>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</si>
  <si>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</si>
  <si>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</si>
  <si>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</si>
  <si>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</si>
  <si>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</si>
  <si>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</si>
  <si>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</si>
  <si>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</si>
  <si>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</si>
  <si>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</si>
  <si>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</si>
  <si>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</si>
  <si>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</si>
  <si>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</si>
  <si>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</si>
  <si>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</si>
  <si>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</si>
  <si>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</si>
  <si>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</si>
  <si>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</si>
  <si>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</si>
  <si>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</si>
  <si>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</si>
  <si>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</si>
  <si>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</si>
  <si>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</si>
  <si>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</si>
  <si>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</si>
  <si>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</si>
  <si>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</si>
  <si>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</si>
  <si>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</si>
  <si>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</si>
  <si>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</si>
  <si>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</si>
  <si>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</si>
  <si>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</si>
  <si>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</si>
  <si>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</si>
  <si>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</si>
  <si>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</si>
  <si>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</si>
  <si>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</si>
  <si>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</si>
  <si>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</si>
  <si>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</si>
  <si>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</si>
  <si>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</si>
  <si>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</si>
  <si>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</si>
  <si>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</si>
  <si>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</si>
  <si>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</si>
  <si>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</si>
  <si>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</si>
  <si>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</si>
  <si>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</si>
  <si>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</si>
  <si>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</si>
  <si>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</si>
  <si>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</si>
  <si>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</si>
  <si>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</si>
  <si>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</si>
  <si>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</si>
  <si>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</si>
  <si>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</si>
  <si>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</si>
  <si>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</si>
  <si>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</si>
  <si>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</si>
  <si>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</si>
  <si>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</si>
  <si>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</si>
  <si>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</si>
  <si>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</si>
  <si>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</si>
  <si>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</si>
  <si>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</si>
  <si>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</si>
  <si>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</si>
  <si>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</si>
  <si>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</si>
  <si>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</si>
  <si>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</si>
  <si>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</si>
  <si>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</si>
  <si>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</si>
  <si>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</si>
  <si>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</si>
  <si>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</si>
  <si>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</si>
  <si>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</si>
  <si>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</si>
  <si>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</si>
  <si>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</si>
  <si>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</si>
  <si>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</si>
  <si>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</si>
  <si>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</si>
  <si>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</si>
  <si>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</si>
  <si>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</si>
  <si>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</si>
  <si>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</si>
  <si>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</si>
  <si>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</si>
  <si>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</si>
  <si>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</si>
  <si>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</si>
  <si>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</si>
  <si>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</si>
  <si>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</si>
  <si>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</si>
  <si>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</si>
  <si>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</si>
  <si>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</si>
  <si>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</si>
  <si>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</si>
  <si>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</si>
  <si>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</si>
  <si>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</si>
  <si>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</si>
  <si>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</si>
  <si>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</si>
  <si>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</si>
  <si>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</si>
  <si>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</si>
  <si>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</si>
  <si>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</si>
  <si>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</si>
  <si>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</si>
  <si>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</si>
  <si>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</si>
  <si>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</si>
  <si>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</si>
  <si>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</si>
  <si>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</si>
  <si>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</si>
  <si>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</si>
  <si>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</si>
  <si>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</si>
  <si>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</si>
  <si>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</si>
  <si>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</si>
  <si>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</si>
  <si>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</si>
  <si>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</si>
  <si>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</si>
  <si>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</si>
  <si>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</si>
  <si>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</si>
  <si>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</si>
  <si>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</si>
  <si>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</si>
  <si>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</si>
  <si>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</si>
  <si>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</si>
  <si>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</si>
  <si>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</si>
  <si>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</si>
  <si>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</si>
  <si>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</si>
  <si>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</si>
  <si>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</si>
  <si>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</si>
  <si>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</si>
  <si>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</si>
  <si>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</si>
  <si>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</si>
  <si>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</si>
  <si>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</si>
  <si>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</si>
  <si>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</si>
  <si>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</si>
  <si>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</si>
  <si>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</si>
  <si>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</si>
  <si>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</si>
  <si>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</si>
  <si>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</si>
  <si>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</si>
  <si>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</si>
  <si>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</si>
  <si>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</si>
  <si>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</si>
  <si>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</si>
  <si>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</si>
  <si>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</si>
  <si>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</si>
  <si>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</si>
  <si>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</si>
  <si>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</si>
  <si>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</si>
  <si>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</si>
  <si>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</si>
  <si>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</si>
  <si>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</si>
  <si>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</si>
  <si>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</si>
  <si>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</si>
  <si>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</si>
  <si>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</si>
  <si>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</si>
  <si>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</si>
  <si>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</si>
  <si>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</si>
  <si>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</si>
  <si>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</si>
  <si>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</si>
  <si>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</si>
  <si>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</si>
  <si>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</si>
  <si>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</si>
  <si>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</si>
  <si>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</si>
  <si>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</si>
  <si>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</si>
  <si>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</si>
  <si>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</si>
  <si>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</si>
  <si>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</si>
  <si>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</si>
  <si>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</si>
  <si>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</si>
  <si>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</si>
  <si>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</si>
  <si>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</si>
  <si>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</si>
  <si>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</si>
  <si>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</si>
  <si>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</si>
  <si>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</si>
  <si>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</si>
  <si>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</si>
  <si>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</si>
  <si>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</si>
  <si>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</si>
  <si>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</si>
  <si>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</si>
  <si>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</si>
  <si>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</si>
  <si>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</si>
  <si>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</si>
  <si>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</si>
  <si>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</si>
  <si>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</si>
  <si>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</si>
  <si>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</si>
  <si>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</si>
  <si>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</si>
  <si>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</si>
  <si>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</si>
  <si>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</si>
  <si>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</si>
  <si>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</si>
  <si>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</si>
  <si>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</si>
  <si>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</si>
  <si>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</si>
  <si>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</si>
  <si>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</si>
  <si>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</si>
  <si>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</si>
  <si>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</si>
  <si>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</si>
  <si>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</si>
  <si>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</si>
  <si>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</si>
  <si>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</si>
  <si>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</si>
  <si>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</si>
  <si>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</si>
  <si>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</si>
  <si>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</si>
  <si>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</si>
  <si>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</si>
  <si>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</si>
  <si>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</si>
  <si>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</si>
  <si>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</si>
  <si>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</si>
  <si>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</si>
  <si>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</si>
  <si>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</si>
  <si>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</si>
  <si>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</si>
  <si>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</si>
  <si>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</si>
  <si>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</si>
  <si>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</si>
  <si>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</si>
  <si>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</si>
  <si>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</si>
  <si>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</si>
  <si>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</si>
  <si>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</si>
  <si>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</si>
  <si>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</si>
  <si>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</si>
  <si>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</si>
  <si>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</si>
  <si>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</si>
  <si>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</si>
  <si>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</si>
  <si>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</si>
  <si>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</si>
  <si>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</si>
  <si>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</si>
  <si>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</si>
  <si>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</si>
  <si>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</si>
  <si>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</si>
  <si>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</si>
  <si>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</si>
  <si>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</si>
  <si>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</si>
  <si>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</si>
  <si>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</si>
  <si>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</si>
  <si>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</si>
  <si>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</si>
  <si>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</si>
  <si>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</si>
  <si>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</si>
  <si>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</si>
  <si>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</si>
  <si>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</si>
  <si>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</si>
  <si>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</si>
  <si>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</si>
  <si>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</si>
  <si>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</si>
  <si>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</si>
  <si>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</si>
  <si>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</si>
  <si>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</si>
  <si>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</si>
  <si>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</si>
  <si>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</si>
  <si>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</si>
  <si>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</si>
  <si>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</si>
  <si>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</si>
  <si>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</si>
  <si>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</si>
  <si>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</si>
  <si>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</si>
  <si>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</si>
  <si>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</si>
  <si>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</si>
  <si>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</si>
  <si>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</si>
  <si>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</si>
  <si>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</si>
  <si>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</si>
  <si>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</si>
  <si>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</si>
  <si>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</si>
  <si>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</si>
  <si>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</si>
  <si>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</si>
  <si>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</si>
  <si>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</si>
  <si>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</si>
  <si>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</si>
  <si>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</si>
  <si>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</si>
  <si>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</si>
  <si>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</si>
  <si>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</si>
  <si>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</si>
  <si>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</si>
  <si>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</si>
  <si>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</si>
  <si>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</si>
  <si>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</si>
  <si>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</si>
  <si>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</si>
  <si>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</si>
  <si>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</si>
  <si>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</si>
  <si>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</si>
  <si>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</si>
  <si>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</si>
  <si>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</si>
  <si>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</si>
  <si>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</si>
  <si>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</si>
  <si>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</si>
  <si>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</si>
  <si>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</si>
  <si>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</si>
  <si>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</si>
  <si>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</si>
  <si>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</si>
  <si>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</si>
  <si>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</si>
  <si>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</si>
  <si>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</si>
  <si>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</si>
  <si>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</si>
  <si>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</si>
  <si>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</si>
  <si>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</si>
  <si>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</si>
  <si>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</si>
  <si>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</si>
  <si>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</si>
  <si>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</si>
  <si>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</si>
  <si>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</si>
  <si>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</si>
  <si>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</si>
  <si>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</si>
  <si>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</si>
  <si>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</si>
  <si>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</si>
  <si>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</si>
  <si>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</si>
  <si>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</si>
  <si>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</si>
  <si>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</si>
  <si>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</si>
  <si>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</si>
  <si>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</si>
  <si>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</si>
  <si>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</si>
  <si>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</si>
  <si>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</si>
  <si>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</si>
  <si>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</si>
  <si>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</si>
  <si>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</si>
  <si>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</si>
  <si>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</si>
  <si>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</si>
  <si>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</si>
  <si>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</si>
  <si>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</si>
  <si>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</si>
  <si>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</si>
  <si>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</si>
  <si>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</si>
  <si>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</si>
  <si>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</si>
  <si>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</si>
  <si>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</si>
  <si>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</si>
  <si>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</si>
  <si>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</si>
  <si>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</si>
  <si>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</si>
  <si>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</si>
  <si>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</si>
  <si>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</si>
  <si>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</si>
  <si>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</si>
  <si>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</si>
  <si>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</si>
  <si>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</si>
  <si>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</si>
  <si>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</si>
  <si>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</si>
  <si>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</si>
  <si>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</si>
  <si>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</si>
  <si>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</si>
  <si>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</si>
  <si>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</si>
  <si>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</si>
  <si>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</si>
  <si>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</si>
  <si>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</si>
  <si>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</si>
  <si>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</si>
  <si>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</si>
  <si>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</si>
  <si>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</si>
  <si>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</si>
  <si>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</si>
  <si>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</si>
  <si>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</si>
  <si>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</si>
  <si>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</si>
  <si>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</si>
  <si>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</si>
  <si>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</si>
  <si>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</si>
  <si>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</si>
  <si>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</si>
  <si>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</si>
  <si>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</si>
  <si>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</si>
  <si>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</si>
  <si>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</si>
  <si>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</si>
  <si>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</si>
  <si>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</si>
  <si>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</si>
  <si>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</si>
  <si>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</si>
  <si>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</si>
  <si>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</si>
  <si>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</si>
  <si>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</si>
  <si>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</si>
  <si>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</si>
  <si>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</si>
  <si>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</si>
  <si>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</si>
  <si>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</si>
  <si>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</si>
  <si>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</si>
  <si>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</si>
  <si>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</si>
  <si>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</si>
  <si>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</si>
  <si>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</si>
  <si>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</si>
  <si>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</si>
  <si>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</si>
  <si>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</si>
  <si>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</si>
  <si>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</si>
  <si>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</si>
  <si>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</si>
  <si>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</si>
  <si>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</si>
  <si>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</si>
  <si>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</si>
  <si>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</si>
  <si>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</si>
  <si>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</si>
  <si>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</si>
  <si>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</si>
  <si>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</si>
  <si>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</si>
  <si>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</si>
  <si>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</si>
  <si>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</si>
  <si>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</si>
  <si>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</si>
  <si>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</si>
  <si>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</si>
  <si>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</si>
  <si>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</si>
  <si>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</si>
  <si>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</si>
  <si>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</si>
  <si>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</si>
  <si>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</si>
  <si>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</si>
  <si>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</si>
  <si>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</si>
  <si>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</si>
  <si>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</si>
  <si>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</si>
  <si>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</si>
  <si>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</si>
  <si>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</si>
  <si>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</si>
  <si>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</si>
  <si>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</si>
  <si>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</si>
  <si>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</si>
  <si>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</si>
  <si>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</si>
  <si>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</si>
  <si>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</si>
  <si>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</si>
  <si>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</si>
  <si>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</si>
  <si>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</si>
  <si>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</si>
  <si>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</si>
  <si>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</si>
  <si>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</si>
  <si>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</si>
  <si>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</si>
  <si>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</si>
  <si>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</si>
  <si>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</si>
  <si>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</si>
  <si>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</si>
  <si>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</si>
  <si>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</si>
  <si>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</si>
  <si>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</si>
  <si>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</si>
  <si>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</si>
  <si>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</si>
  <si>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</si>
  <si>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</si>
  <si>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</si>
  <si>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</si>
  <si>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</si>
  <si>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</si>
  <si>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</si>
  <si>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</si>
  <si>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</si>
  <si>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</si>
  <si>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</si>
  <si>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</si>
  <si>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</si>
  <si>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</si>
  <si>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</si>
  <si>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</si>
  <si>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</si>
  <si>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</si>
  <si>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</si>
  <si>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</si>
  <si>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</si>
  <si>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</si>
  <si>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</si>
  <si>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</si>
  <si>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</si>
  <si>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</si>
  <si>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</si>
  <si>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</si>
  <si>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</si>
  <si>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</si>
  <si>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</si>
  <si>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</si>
  <si>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</si>
  <si>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</si>
  <si>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</si>
  <si>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</si>
  <si>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</si>
  <si>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</si>
  <si>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</si>
  <si>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</si>
  <si>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</si>
  <si>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</si>
  <si>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</si>
  <si>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</si>
  <si>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</si>
  <si>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</si>
  <si>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</si>
  <si>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</si>
  <si>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</si>
  <si>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</si>
  <si>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</si>
  <si>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</si>
  <si>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</si>
  <si>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</si>
  <si>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</si>
  <si>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</si>
  <si>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</si>
  <si>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</si>
  <si>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</si>
  <si>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</si>
  <si>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</si>
  <si>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</si>
  <si>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</si>
  <si>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</si>
  <si>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</si>
  <si>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</si>
  <si>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</si>
  <si>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</si>
  <si>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</si>
  <si>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</si>
  <si>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</si>
  <si>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</si>
  <si>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</si>
  <si>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</si>
  <si>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</si>
  <si>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</si>
  <si>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</si>
  <si>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</si>
  <si>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</si>
  <si>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</si>
  <si>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</si>
  <si>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</si>
  <si>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</si>
  <si>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</si>
  <si>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</si>
  <si>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</si>
  <si>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</si>
  <si>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</si>
  <si>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</si>
  <si>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</si>
  <si>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</si>
  <si>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</si>
  <si>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</si>
  <si>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</si>
  <si>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</si>
  <si>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</si>
  <si>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</si>
  <si>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</si>
  <si>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</si>
  <si>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</si>
  <si>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</si>
  <si>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</si>
  <si>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</si>
  <si>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</si>
  <si>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</si>
  <si>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</si>
  <si>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</si>
  <si>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</si>
  <si>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</si>
  <si>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</si>
  <si>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</si>
  <si>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</si>
  <si>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</si>
  <si>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</si>
  <si>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</si>
  <si>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</si>
  <si>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</si>
  <si>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</si>
  <si>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</si>
  <si>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</si>
  <si>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</si>
  <si>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</si>
  <si>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</si>
  <si>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</si>
  <si>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</si>
  <si>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</si>
  <si>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</si>
  <si>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</si>
  <si>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</si>
  <si>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</si>
  <si>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</si>
  <si>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</si>
  <si>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</si>
  <si>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</si>
  <si>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</si>
  <si>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</si>
  <si>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</si>
  <si>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</si>
  <si>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</si>
  <si>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</si>
  <si>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</si>
  <si>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</si>
  <si>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</si>
  <si>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</si>
  <si>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</si>
  <si>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</si>
  <si>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</si>
  <si>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</si>
  <si>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</si>
  <si>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</si>
  <si>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</si>
  <si>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</si>
  <si>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</si>
  <si>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</si>
  <si>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</si>
  <si>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</si>
  <si>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</si>
  <si>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</si>
  <si>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</si>
  <si>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</si>
  <si>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</si>
  <si>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</si>
  <si>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</si>
  <si>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</si>
  <si>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</si>
  <si>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</si>
  <si>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</si>
  <si>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</si>
  <si>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</si>
  <si>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</si>
  <si>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</si>
  <si>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</si>
  <si>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</si>
  <si>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</si>
  <si>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</si>
  <si>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</si>
  <si>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</si>
  <si>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</si>
  <si>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</si>
  <si>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</si>
  <si>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</si>
  <si>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</si>
  <si>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</si>
  <si>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</si>
  <si>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</si>
  <si>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</si>
  <si>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</si>
  <si>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</si>
  <si>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</si>
  <si>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</si>
  <si>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</si>
  <si>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</si>
  <si>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</si>
  <si>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</si>
  <si>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</si>
  <si>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</si>
  <si>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</si>
  <si>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</si>
  <si>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</si>
  <si>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</si>
  <si>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</si>
  <si>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</si>
  <si>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</si>
  <si>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</si>
  <si>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</si>
  <si>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</si>
  <si>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</si>
  <si>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</si>
  <si>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</si>
  <si>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</si>
  <si>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</si>
  <si>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</si>
  <si>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</si>
  <si>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</si>
  <si>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</si>
  <si>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</si>
  <si>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</si>
  <si>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</si>
  <si>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</si>
  <si>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</si>
  <si>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</si>
  <si>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</si>
  <si>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</si>
  <si>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</si>
  <si>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</si>
  <si>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</si>
  <si>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</si>
  <si>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</si>
  <si>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</si>
  <si>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</si>
  <si>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</si>
  <si>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</si>
  <si>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</si>
  <si>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</si>
  <si>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</si>
  <si>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</si>
  <si>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</si>
  <si>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</si>
  <si>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</si>
  <si>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</si>
  <si>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</si>
  <si>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</si>
  <si>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</si>
  <si>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</si>
  <si>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</si>
  <si>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</si>
  <si>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</si>
  <si>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</si>
  <si>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</si>
  <si>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</si>
  <si>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</si>
  <si>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</si>
  <si>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</si>
  <si>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</si>
  <si>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</si>
  <si>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</si>
  <si>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</si>
  <si>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</si>
  <si>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</si>
  <si>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</si>
  <si>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</si>
  <si>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</si>
  <si>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</si>
  <si>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</si>
  <si>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</si>
  <si>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</si>
  <si>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</si>
  <si>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</si>
  <si>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</si>
  <si>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</si>
  <si>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</si>
  <si>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</si>
  <si>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</si>
  <si>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</si>
  <si>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</si>
  <si>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</si>
  <si>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</si>
  <si>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</si>
  <si>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</si>
  <si>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</si>
  <si>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</si>
  <si>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</si>
  <si>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</si>
  <si>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</si>
  <si>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</si>
  <si>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</si>
  <si>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</si>
  <si>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</si>
  <si>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</si>
  <si>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</si>
  <si>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</si>
  <si>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</si>
  <si>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</si>
  <si>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</si>
  <si>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</si>
  <si>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</si>
  <si>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</si>
  <si>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</si>
  <si>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</si>
  <si>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</si>
  <si>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</si>
  <si>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</si>
  <si>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</si>
  <si>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</si>
  <si>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</si>
  <si>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</si>
  <si>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</si>
  <si>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</si>
  <si>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</si>
  <si>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</si>
  <si>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</si>
  <si>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</si>
  <si>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</si>
  <si>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</si>
  <si>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</si>
  <si>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</si>
  <si>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</si>
  <si>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</si>
  <si>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</si>
  <si>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</si>
  <si>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</si>
  <si>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</si>
  <si>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</si>
  <si>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</si>
  <si>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</si>
  <si>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</si>
  <si>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</si>
  <si>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</si>
  <si>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</si>
  <si>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</si>
  <si>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</si>
  <si>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</si>
  <si>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</si>
  <si>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</si>
  <si>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</si>
  <si>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</si>
  <si>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</si>
  <si>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</si>
  <si>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</si>
  <si>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</si>
  <si>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</si>
  <si>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</si>
  <si>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</si>
  <si>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</si>
  <si>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</si>
  <si>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</si>
  <si>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</si>
  <si>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</si>
  <si>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</si>
  <si>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</si>
  <si>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</si>
  <si>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</si>
  <si>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</si>
  <si>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</si>
  <si>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</si>
  <si>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</si>
  <si>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</si>
  <si>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</si>
  <si>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</si>
  <si>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</si>
  <si>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</si>
  <si>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</si>
  <si>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</si>
  <si>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</si>
  <si>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</si>
  <si>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</si>
  <si>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</si>
  <si>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</si>
  <si>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</si>
  <si>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</si>
  <si>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</si>
  <si>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</si>
  <si>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</si>
  <si>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</si>
  <si>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</si>
  <si>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</si>
  <si>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</si>
  <si>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</si>
  <si>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</si>
  <si>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</si>
  <si>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</si>
  <si>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</si>
  <si>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</si>
  <si>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</si>
  <si>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</si>
  <si>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</si>
  <si>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</si>
  <si>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</si>
  <si>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</si>
  <si>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</si>
  <si>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</si>
  <si>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</si>
  <si>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</si>
  <si>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</si>
  <si>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</si>
  <si>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</si>
  <si>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</si>
  <si>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</si>
  <si>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</si>
  <si>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</si>
  <si>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</si>
  <si>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</si>
  <si>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</si>
  <si>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</si>
  <si>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</si>
  <si>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</si>
  <si>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</si>
  <si>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</si>
  <si>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</si>
  <si>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</si>
  <si>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</si>
  <si>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</si>
  <si>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</si>
  <si>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</si>
  <si>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</si>
  <si>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</si>
  <si>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</si>
  <si>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</si>
  <si>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</si>
  <si>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</si>
  <si>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</si>
  <si>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</si>
  <si>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</si>
  <si>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</si>
  <si>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</si>
  <si>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</si>
  <si>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</si>
  <si>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</si>
  <si>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</si>
  <si>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</si>
  <si>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</si>
  <si>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</si>
  <si>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</si>
  <si>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</si>
  <si>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</si>
  <si>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</si>
  <si>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</si>
  <si>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</si>
  <si>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</si>
  <si>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</si>
  <si>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</si>
  <si>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</si>
  <si>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</si>
  <si>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</si>
  <si>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</si>
  <si>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</si>
  <si>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</si>
  <si>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</si>
  <si>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</si>
  <si>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</si>
  <si>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</si>
  <si>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</si>
  <si>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</si>
  <si>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</si>
  <si>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</si>
  <si>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</si>
  <si>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</si>
  <si>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</si>
  <si>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</si>
  <si>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</si>
  <si>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</si>
  <si>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</si>
  <si>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</si>
  <si>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</si>
  <si>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</si>
  <si>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</si>
  <si>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</si>
  <si>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</si>
  <si>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</si>
  <si>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</si>
  <si>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</si>
  <si>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</si>
  <si>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</si>
  <si>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</si>
  <si>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</si>
  <si>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</si>
  <si>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</si>
  <si>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</si>
  <si>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</si>
  <si>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</si>
  <si>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</si>
  <si>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</si>
  <si>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</si>
  <si>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</si>
  <si>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</si>
  <si>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</si>
  <si>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</si>
  <si>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</si>
  <si>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</si>
  <si>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</si>
  <si>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</si>
  <si>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</si>
  <si>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</si>
  <si>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</si>
  <si>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</si>
  <si>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</si>
  <si>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</si>
  <si>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</si>
  <si>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</si>
  <si>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</si>
  <si>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</si>
  <si>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</si>
  <si>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</si>
  <si>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</si>
  <si>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</si>
  <si>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</si>
  <si>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</si>
  <si>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</si>
  <si>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</si>
  <si>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</si>
  <si>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</si>
  <si>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</si>
  <si>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</si>
  <si>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</si>
  <si>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</si>
  <si>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</si>
  <si>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</si>
  <si>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</si>
  <si>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</si>
  <si>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</si>
  <si>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</si>
  <si>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</si>
  <si>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</si>
  <si>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</si>
  <si>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</si>
  <si>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</si>
  <si>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</si>
  <si>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</si>
  <si>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</si>
  <si>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</si>
  <si>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</si>
  <si>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</si>
  <si>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</si>
  <si>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</si>
  <si>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</si>
  <si>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</si>
  <si>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</si>
  <si>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</si>
  <si>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</si>
  <si>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</si>
  <si>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</si>
  <si>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</si>
  <si>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</si>
  <si>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</si>
  <si>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</si>
  <si>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</si>
  <si>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</si>
  <si>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</si>
  <si>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</si>
  <si>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</si>
  <si>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</si>
  <si>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</si>
  <si>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</si>
  <si>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</si>
  <si>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</si>
  <si>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</si>
  <si>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</si>
  <si>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</si>
  <si>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</si>
  <si>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</si>
  <si>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</si>
  <si>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</si>
  <si>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</si>
  <si>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</si>
  <si>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</si>
  <si>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</si>
  <si>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</si>
  <si>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</si>
  <si>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</si>
  <si>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</si>
  <si>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</si>
  <si>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</si>
  <si>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</si>
  <si>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</si>
  <si>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</si>
  <si>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</si>
  <si>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</si>
  <si>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</si>
  <si>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</si>
  <si>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</si>
  <si>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</si>
  <si>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</si>
  <si>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</si>
  <si>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</si>
  <si>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</si>
  <si>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</si>
  <si>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</si>
  <si>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</si>
  <si>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</si>
  <si>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</si>
  <si>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</si>
  <si>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</si>
  <si>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</si>
  <si>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</si>
  <si>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</si>
  <si>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</si>
  <si>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</si>
  <si>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</si>
  <si>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</si>
  <si>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</si>
  <si>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</si>
  <si>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</si>
  <si>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</si>
  <si>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</si>
  <si>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</si>
  <si>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</si>
  <si>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</si>
  <si>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</si>
  <si>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</si>
  <si>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</si>
  <si>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</si>
  <si>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</si>
  <si>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</si>
  <si>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</si>
  <si>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</si>
  <si>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</si>
  <si>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</si>
  <si>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</si>
  <si>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</si>
  <si>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</si>
  <si>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</si>
  <si>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</si>
  <si>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</si>
  <si>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</si>
  <si>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</si>
  <si>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</si>
  <si>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</si>
  <si>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</si>
  <si>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</si>
  <si>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</si>
  <si>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</si>
  <si>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</si>
  <si>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</si>
  <si>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</si>
  <si>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</si>
  <si>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</si>
  <si>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</si>
  <si>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</si>
  <si>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</si>
  <si>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</si>
  <si>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</si>
  <si>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</si>
  <si>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</si>
  <si>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</si>
  <si>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</si>
  <si>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</si>
  <si>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</si>
  <si>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</si>
  <si>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</si>
  <si>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</si>
  <si>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</si>
  <si>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</si>
  <si>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</si>
  <si>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</si>
  <si>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</si>
  <si>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</si>
  <si>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</si>
  <si>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</si>
  <si>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</si>
  <si>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</si>
  <si>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</si>
  <si>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</si>
  <si>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</si>
  <si>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</si>
  <si>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</si>
  <si>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</si>
  <si>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</si>
  <si>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</si>
  <si>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</si>
  <si>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</si>
  <si>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</si>
  <si>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</si>
  <si>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</si>
  <si>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</si>
  <si>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</si>
  <si>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</si>
  <si>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</si>
  <si>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</si>
  <si>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</si>
  <si>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</si>
  <si>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</si>
  <si>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</si>
  <si>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</si>
  <si>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</si>
  <si>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</si>
  <si>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</si>
  <si>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</si>
  <si>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</si>
  <si>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</si>
  <si>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</si>
  <si>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</si>
  <si>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</si>
  <si>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</si>
  <si>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</si>
  <si>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</si>
  <si>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</si>
  <si>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</si>
  <si>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</si>
  <si>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</si>
  <si>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</si>
  <si>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</si>
  <si>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</si>
  <si>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</si>
  <si>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</si>
  <si>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</si>
  <si>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</si>
  <si>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</si>
  <si>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</si>
  <si>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</si>
  <si>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</si>
  <si>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</si>
  <si>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</si>
  <si>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</si>
  <si>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</si>
  <si>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</si>
  <si>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</si>
  <si>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</si>
  <si>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</si>
  <si>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</si>
  <si>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</si>
  <si>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</si>
  <si>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</si>
  <si>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</si>
  <si>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</si>
  <si>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</si>
  <si>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</si>
  <si>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</si>
  <si>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</si>
  <si>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</si>
  <si>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</si>
  <si>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</si>
  <si>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</si>
  <si>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</si>
  <si>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</si>
  <si>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</si>
  <si>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</si>
  <si>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</si>
  <si>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</si>
  <si>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</si>
  <si>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</si>
  <si>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</si>
  <si>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</si>
  <si>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</si>
  <si>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</si>
  <si>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</si>
  <si>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</si>
  <si>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</si>
  <si>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</si>
  <si>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</si>
  <si>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</si>
  <si>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</si>
  <si>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</si>
  <si>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</si>
  <si>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</si>
  <si>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</si>
  <si>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</si>
  <si>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</si>
  <si>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</si>
  <si>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</si>
  <si>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</si>
  <si>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</si>
  <si>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</si>
  <si>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</si>
  <si>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</si>
  <si>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</si>
  <si>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</si>
  <si>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</si>
  <si>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</si>
  <si>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</si>
  <si>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</si>
  <si>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</si>
  <si>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</si>
  <si>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</si>
  <si>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</si>
  <si>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</si>
  <si>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</si>
  <si>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</si>
  <si>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</si>
  <si>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</si>
  <si>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</si>
  <si>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</si>
  <si>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</si>
  <si>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</si>
  <si>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</si>
  <si>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</si>
  <si>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</si>
  <si>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</si>
  <si>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</si>
  <si>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</si>
  <si>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</si>
  <si>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</si>
  <si>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</si>
  <si>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</si>
  <si>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</si>
  <si>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</si>
  <si>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</si>
  <si>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</si>
  <si>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</si>
  <si>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</si>
  <si>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</si>
  <si>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</si>
  <si>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</si>
  <si>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</si>
  <si>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</si>
  <si>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</si>
  <si>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</si>
  <si>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</si>
  <si>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</si>
  <si>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</si>
  <si>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</si>
  <si>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</si>
  <si>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</si>
  <si>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</si>
  <si>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</si>
  <si>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</si>
  <si>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</si>
  <si>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</si>
  <si>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</si>
  <si>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</si>
  <si>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</si>
  <si>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</si>
  <si>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</si>
  <si>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</si>
  <si>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</si>
  <si>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</si>
  <si>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</si>
  <si>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</si>
  <si>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</si>
  <si>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</si>
  <si>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</si>
  <si>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</si>
  <si>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</si>
  <si>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</si>
  <si>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</si>
  <si>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</si>
  <si>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</si>
  <si>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</si>
  <si>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</si>
  <si>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</si>
  <si>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</si>
  <si>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</si>
  <si>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</si>
  <si>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</si>
  <si>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</si>
  <si>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</si>
  <si>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</si>
  <si>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</si>
  <si>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</si>
  <si>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</si>
  <si>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</si>
  <si>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</si>
  <si>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</si>
  <si>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</si>
  <si>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</si>
  <si>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</si>
  <si>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</si>
  <si>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</si>
  <si>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</si>
  <si>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</si>
  <si>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</si>
  <si>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</si>
  <si>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</si>
  <si>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</si>
  <si>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</si>
  <si>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</si>
  <si>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</si>
  <si>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</si>
  <si>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</si>
  <si>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</si>
  <si>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</si>
  <si>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</si>
  <si>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</si>
  <si>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</si>
  <si>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</si>
  <si>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</si>
  <si>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</si>
  <si>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</si>
  <si>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</si>
  <si>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</si>
  <si>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</si>
  <si>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</si>
  <si>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</si>
  <si>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</si>
  <si>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</si>
  <si>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</si>
  <si>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</si>
  <si>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</si>
  <si>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</si>
  <si>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</si>
  <si>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</si>
  <si>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</si>
  <si>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</si>
  <si>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</si>
  <si>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</si>
  <si>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</si>
  <si>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</si>
  <si>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</si>
  <si>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</si>
  <si>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</si>
  <si>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</si>
  <si>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</si>
  <si>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</si>
  <si>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</si>
  <si>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</si>
  <si>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</si>
  <si>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</si>
  <si>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</si>
  <si>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</si>
  <si>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</si>
  <si>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</si>
  <si>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</si>
  <si>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</si>
  <si>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</si>
  <si>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</si>
  <si>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</si>
  <si>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</si>
  <si>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</si>
  <si>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</si>
  <si>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</si>
  <si>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</si>
  <si>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</si>
  <si>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</si>
  <si>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</si>
  <si>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</si>
  <si>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</si>
  <si>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</si>
  <si>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</si>
  <si>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</si>
  <si>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</si>
  <si>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</si>
  <si>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</si>
  <si>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</si>
  <si>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</si>
  <si>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</si>
  <si>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</si>
  <si>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</si>
  <si>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</si>
  <si>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</si>
  <si>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</si>
  <si>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</si>
  <si>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</si>
  <si>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</si>
  <si>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</si>
  <si>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</si>
  <si>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</si>
  <si>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</si>
  <si>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</si>
  <si>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</si>
  <si>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</si>
  <si>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</si>
  <si>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</si>
  <si>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</si>
  <si>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</si>
  <si>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</si>
  <si>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</si>
  <si>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</si>
  <si>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</si>
  <si>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</si>
  <si>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</si>
  <si>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</si>
  <si>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</si>
  <si>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</si>
  <si>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</si>
  <si>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</si>
  <si>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</si>
  <si>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</si>
  <si>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</si>
  <si>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</si>
  <si>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</si>
  <si>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</si>
  <si>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</si>
  <si>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</si>
  <si>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</si>
  <si>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</si>
  <si>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</si>
  <si>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</si>
  <si>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</si>
  <si>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</si>
  <si>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</si>
  <si>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</si>
  <si>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</si>
  <si>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</si>
  <si>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</si>
  <si>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</si>
  <si>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</si>
  <si>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</si>
  <si>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</si>
  <si>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</si>
  <si>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</si>
  <si>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</si>
  <si>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</si>
  <si>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</si>
  <si>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</si>
  <si>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</si>
  <si>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</si>
  <si>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</si>
  <si>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</si>
  <si>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</si>
  <si>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</si>
  <si>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</si>
  <si>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</si>
  <si>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</si>
  <si>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</si>
  <si>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</si>
  <si>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</si>
  <si>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</si>
  <si>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</si>
  <si>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</si>
  <si>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</si>
  <si>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</si>
  <si>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</si>
  <si>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</si>
  <si>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</si>
  <si>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</si>
  <si>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</si>
  <si>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</si>
  <si>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</si>
  <si>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</si>
  <si>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</si>
  <si>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</si>
  <si>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</si>
  <si>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</si>
  <si>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</si>
  <si>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</si>
  <si>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</si>
  <si>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</si>
  <si>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</si>
  <si>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</si>
  <si>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</si>
  <si>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</si>
  <si>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</si>
  <si>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</si>
  <si>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</si>
  <si>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</si>
  <si>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</si>
  <si>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</si>
  <si>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</si>
  <si>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</si>
  <si>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</si>
  <si>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</si>
  <si>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</si>
  <si>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</si>
  <si>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</si>
  <si>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</si>
  <si>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</si>
  <si>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</si>
  <si>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</si>
  <si>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</si>
  <si>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</si>
  <si>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</si>
  <si>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</si>
  <si>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</si>
  <si>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</si>
  <si>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</si>
  <si>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</si>
  <si>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</si>
  <si>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</si>
  <si>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</si>
  <si>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</si>
  <si>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</si>
  <si>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</si>
  <si>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</si>
  <si>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</si>
  <si>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</si>
  <si>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</si>
  <si>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</si>
  <si>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</si>
  <si>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</si>
  <si>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</si>
  <si>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</si>
  <si>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</si>
  <si>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</si>
  <si>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</si>
  <si>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</si>
  <si>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</si>
  <si>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</si>
  <si>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</si>
  <si>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</si>
  <si>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</si>
  <si>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</si>
  <si>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</si>
  <si>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</si>
  <si>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</si>
  <si>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</si>
  <si>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</si>
  <si>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</si>
  <si>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</si>
  <si>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</si>
  <si>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</si>
  <si>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</si>
  <si>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</si>
  <si>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</si>
  <si>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</si>
  <si>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</si>
  <si>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</si>
  <si>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</si>
  <si>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</si>
  <si>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</si>
  <si>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</si>
  <si>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</si>
  <si>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</si>
  <si>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</si>
  <si>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</si>
  <si>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</si>
  <si>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</si>
  <si>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</si>
  <si>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</si>
  <si>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</si>
  <si>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</si>
  <si>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</si>
  <si>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</si>
  <si>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</si>
  <si>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</si>
  <si>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</si>
  <si>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</si>
  <si>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</si>
  <si>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</si>
  <si>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</si>
  <si>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</si>
  <si>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</si>
  <si>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</si>
  <si>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</si>
  <si>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</si>
  <si>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</si>
  <si>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</si>
  <si>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</si>
  <si>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</si>
  <si>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</si>
  <si>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</si>
  <si>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</si>
  <si>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</si>
  <si>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</si>
  <si>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</si>
  <si>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</si>
  <si>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</si>
  <si>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</si>
  <si>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</si>
  <si>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</si>
  <si>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</si>
  <si>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</si>
  <si>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</si>
  <si>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</si>
  <si>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</si>
  <si>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</si>
  <si>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</si>
  <si>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</si>
  <si>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</si>
  <si>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</si>
  <si>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</si>
  <si>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</si>
  <si>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</si>
  <si>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</si>
  <si>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</si>
  <si>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</si>
  <si>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</si>
  <si>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</si>
  <si>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</si>
  <si>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</si>
  <si>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</si>
  <si>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</si>
  <si>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</si>
  <si>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</si>
  <si>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</si>
  <si>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</si>
  <si>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</si>
  <si>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</si>
  <si>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</si>
  <si>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</si>
  <si>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</si>
  <si>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</si>
  <si>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</si>
  <si>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</si>
  <si>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</si>
  <si>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</si>
  <si>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</si>
  <si>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</si>
  <si>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</si>
  <si>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</si>
  <si>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</si>
  <si>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</si>
  <si>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</si>
  <si>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</si>
  <si>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</si>
  <si>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</si>
  <si>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</si>
  <si>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</si>
  <si>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</si>
  <si>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</si>
  <si>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</si>
  <si>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</si>
  <si>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</si>
  <si>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</si>
  <si>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</si>
  <si>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</si>
  <si>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</si>
  <si>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</si>
  <si>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</si>
  <si>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</si>
  <si>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</si>
  <si>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</si>
  <si>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</si>
  <si>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</si>
  <si>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</si>
  <si>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</si>
  <si>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</si>
  <si>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</si>
  <si>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</si>
  <si>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</si>
  <si>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</si>
  <si>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</si>
  <si>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</si>
  <si>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</si>
  <si>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</si>
  <si>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</si>
  <si>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</si>
  <si>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</si>
  <si>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</si>
  <si>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</si>
  <si>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</si>
  <si>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</si>
  <si>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</si>
  <si>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</si>
  <si>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</si>
  <si>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</si>
  <si>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</si>
  <si>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</si>
  <si>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</si>
  <si>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</si>
  <si>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</si>
  <si>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</si>
  <si>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</si>
  <si>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</si>
  <si>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</si>
  <si>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</si>
  <si>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</si>
  <si>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</si>
  <si>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</si>
  <si>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</si>
  <si>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</si>
  <si>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</si>
  <si>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</si>
  <si>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</si>
  <si>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</si>
  <si>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</si>
  <si>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</si>
  <si>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</si>
  <si>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</si>
  <si>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</si>
  <si>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</si>
  <si>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</si>
  <si>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</si>
  <si>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</si>
  <si>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</si>
  <si>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</si>
  <si>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</si>
  <si>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</si>
  <si>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</si>
  <si>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</si>
  <si>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</si>
  <si>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</si>
  <si>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</si>
  <si>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</si>
  <si>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</si>
  <si>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</si>
  <si>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</si>
  <si>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</si>
  <si>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</si>
  <si>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</si>
  <si>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</si>
  <si>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</si>
  <si>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</si>
  <si>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</si>
  <si>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</si>
  <si>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</si>
  <si>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</si>
  <si>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</si>
  <si>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</si>
  <si>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</si>
  <si>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</si>
  <si>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</si>
  <si>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</si>
  <si>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</si>
  <si>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</si>
  <si>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</si>
  <si>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</si>
  <si>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</si>
  <si>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</si>
  <si>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</si>
  <si>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</si>
  <si>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</si>
  <si>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</si>
  <si>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</si>
  <si>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</si>
  <si>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</si>
  <si>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</si>
  <si>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</si>
  <si>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</si>
  <si>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</si>
  <si>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</si>
  <si>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</si>
  <si>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</si>
  <si>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</si>
  <si>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</si>
  <si>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</si>
  <si>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</si>
  <si>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</si>
  <si>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</si>
  <si>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</si>
  <si>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</si>
  <si>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</si>
  <si>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</si>
  <si>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</si>
  <si>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</si>
  <si>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</si>
  <si>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</si>
  <si>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</si>
  <si>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</si>
  <si>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</si>
  <si>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</si>
  <si>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</si>
  <si>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</si>
  <si>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</si>
  <si>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</si>
  <si>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</si>
  <si>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</si>
  <si>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</si>
  <si>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</si>
  <si>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</si>
  <si>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</si>
  <si>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</si>
  <si>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</si>
  <si>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</si>
  <si>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</si>
  <si>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</si>
  <si>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</si>
  <si>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</si>
  <si>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</si>
  <si>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</si>
  <si>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</si>
  <si>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</si>
  <si>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</si>
  <si>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</si>
  <si>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</si>
  <si>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</si>
  <si>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</si>
  <si>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</si>
  <si>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</si>
  <si>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</si>
  <si>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</si>
  <si>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</si>
  <si>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</si>
  <si>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</si>
  <si>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</si>
  <si>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</si>
  <si>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</si>
  <si>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</si>
  <si>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</si>
  <si>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</si>
  <si>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</si>
  <si>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</si>
  <si>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</si>
  <si>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</si>
  <si>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</si>
  <si>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</si>
  <si>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</si>
  <si>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</si>
  <si>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</si>
  <si>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</si>
  <si>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</si>
  <si>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</si>
  <si>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</si>
  <si>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</si>
  <si>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</si>
  <si>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</si>
  <si>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</si>
  <si>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</si>
  <si>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</si>
  <si>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</si>
  <si>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</si>
  <si>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</si>
  <si>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</si>
  <si>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</si>
  <si>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</si>
  <si>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</si>
  <si>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</si>
  <si>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</si>
  <si>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</si>
  <si>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</si>
  <si>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</si>
  <si>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</si>
  <si>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</si>
  <si>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</si>
  <si>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</si>
  <si>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</si>
  <si>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</si>
  <si>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</si>
  <si>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</si>
  <si>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</si>
  <si>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</si>
  <si>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</si>
  <si>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</si>
  <si>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</si>
  <si>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</si>
  <si>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</si>
  <si>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</si>
  <si>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</si>
  <si>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</si>
  <si>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</si>
  <si>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</si>
  <si>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</si>
  <si>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</si>
  <si>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</si>
  <si>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</si>
  <si>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</si>
  <si>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</si>
  <si>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</si>
  <si>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</si>
  <si>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</si>
  <si>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</si>
  <si>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</si>
  <si>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</si>
  <si>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</si>
  <si>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</si>
  <si>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</si>
  <si>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</si>
  <si>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</si>
  <si>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</si>
  <si>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</si>
  <si>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</si>
  <si>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</si>
  <si>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</si>
  <si>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</si>
  <si>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</si>
  <si>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</si>
  <si>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</si>
  <si>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</si>
  <si>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</si>
  <si>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</si>
  <si>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</si>
  <si>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</si>
  <si>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</si>
  <si>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</si>
  <si>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</si>
  <si>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</si>
  <si>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</si>
  <si>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</si>
  <si>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</si>
  <si>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</si>
  <si>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</si>
  <si>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</si>
  <si>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</si>
  <si>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</si>
  <si>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</si>
  <si>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</si>
  <si>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</si>
  <si>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</si>
  <si>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</si>
  <si>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</si>
  <si>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</si>
  <si>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</si>
  <si>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</si>
  <si>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</si>
  <si>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</si>
  <si>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</si>
  <si>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</si>
  <si>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</si>
  <si>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</si>
  <si>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</si>
  <si>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</si>
  <si>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</si>
  <si>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</si>
  <si>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</si>
  <si>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</si>
  <si>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</si>
  <si>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</si>
  <si>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</si>
  <si>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</si>
  <si>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</si>
  <si>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</si>
  <si>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</si>
  <si>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</si>
  <si>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</si>
  <si>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</si>
  <si>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</si>
  <si>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</si>
  <si>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</si>
  <si>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</si>
  <si>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</si>
  <si>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</si>
  <si>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</si>
  <si>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</si>
  <si>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</si>
  <si>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</si>
  <si>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</si>
  <si>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</si>
  <si>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</si>
  <si>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</si>
  <si>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</si>
  <si>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</si>
  <si>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</si>
  <si>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</si>
  <si>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</si>
  <si>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</si>
  <si>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</si>
  <si>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</si>
  <si>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</si>
  <si>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</si>
  <si>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</si>
  <si>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</si>
  <si>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</si>
  <si>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</si>
  <si>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</si>
  <si>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</si>
  <si>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</si>
  <si>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</si>
  <si>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</si>
  <si>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</si>
  <si>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</si>
  <si>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</si>
  <si>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</si>
  <si>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</si>
  <si>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</si>
  <si>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</si>
  <si>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</si>
  <si>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</si>
  <si>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</si>
  <si>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</si>
  <si>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</si>
  <si>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</si>
  <si>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</si>
  <si>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</si>
  <si>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</si>
  <si>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</si>
  <si>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</si>
  <si>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</si>
  <si>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</si>
  <si>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</si>
  <si>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</si>
  <si>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</si>
  <si>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</si>
  <si>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</si>
  <si>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</si>
  <si>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</si>
  <si>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</si>
  <si>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</si>
  <si>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</si>
  <si>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</si>
  <si>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</si>
  <si>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</si>
  <si>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</si>
  <si>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</si>
  <si>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</si>
  <si>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</si>
  <si>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</si>
  <si>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</si>
  <si>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</si>
  <si>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</si>
  <si>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</si>
  <si>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</si>
  <si>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</si>
  <si>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</si>
  <si>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</si>
  <si>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</si>
  <si>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</si>
  <si>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</si>
  <si>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</si>
  <si>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</si>
  <si>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</si>
  <si>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</si>
  <si>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</si>
  <si>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</si>
  <si>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</si>
  <si>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</si>
  <si>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</si>
  <si>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</si>
  <si>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</si>
  <si>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</si>
  <si>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</si>
  <si>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</si>
  <si>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</si>
  <si>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</si>
  <si>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</si>
  <si>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</si>
  <si>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</si>
  <si>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</si>
  <si>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</si>
  <si>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</si>
  <si>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</si>
  <si>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</si>
  <si>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</si>
  <si>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</si>
  <si>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</si>
  <si>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</si>
  <si>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</si>
  <si>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</si>
  <si>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</si>
  <si>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</si>
  <si>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</si>
  <si>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</si>
  <si>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</si>
  <si>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</si>
  <si>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</si>
  <si>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</si>
  <si>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</si>
  <si>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</si>
  <si>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</si>
  <si>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</si>
  <si>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</si>
  <si>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</si>
  <si>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</si>
  <si>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</si>
  <si>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</si>
  <si>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</si>
  <si>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</si>
  <si>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</si>
  <si>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</si>
  <si>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</si>
  <si>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</si>
  <si>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</si>
  <si>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</si>
  <si>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</si>
  <si>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</si>
  <si>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</si>
  <si>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</si>
  <si>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</si>
  <si>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</si>
  <si>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</si>
  <si>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</si>
  <si>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</si>
  <si>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</si>
  <si>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</si>
  <si>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</si>
  <si>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</si>
  <si>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</si>
  <si>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</si>
  <si>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</si>
  <si>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</si>
  <si>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</si>
  <si>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</si>
  <si>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</si>
  <si>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</si>
  <si>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</si>
  <si>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</si>
  <si>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</si>
  <si>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</si>
  <si>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</si>
  <si>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</si>
  <si>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</si>
  <si>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</si>
  <si>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</si>
  <si>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</si>
  <si>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</si>
  <si>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</si>
  <si>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</si>
  <si>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</si>
  <si>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</si>
  <si>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</si>
  <si>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</si>
  <si>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</si>
  <si>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</si>
  <si>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</si>
  <si>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</si>
  <si>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</si>
  <si>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</si>
  <si>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</si>
  <si>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</si>
  <si>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</si>
  <si>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</si>
  <si>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</si>
  <si>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</si>
  <si>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</si>
  <si>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</si>
  <si>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</si>
  <si>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</si>
  <si>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</si>
  <si>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</si>
  <si>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</si>
  <si>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</si>
  <si>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</si>
  <si>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</si>
  <si>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</si>
  <si>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</si>
  <si>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</si>
  <si>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</si>
  <si>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</si>
  <si>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</si>
  <si>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</si>
  <si>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</si>
  <si>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</si>
  <si>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</si>
  <si>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</si>
  <si>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</si>
  <si>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</si>
  <si>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</si>
  <si>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</si>
  <si>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</si>
  <si>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</si>
  <si>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</si>
  <si>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</si>
  <si>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</si>
  <si>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</si>
  <si>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</si>
  <si>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</si>
  <si>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</si>
  <si>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</si>
  <si>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</si>
  <si>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</si>
  <si>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</si>
  <si>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</si>
  <si>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</si>
  <si>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</si>
  <si>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</si>
  <si>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</si>
  <si>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</si>
  <si>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</si>
  <si>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</si>
  <si>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</si>
  <si>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</si>
  <si>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</si>
  <si>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</si>
  <si>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</si>
  <si>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</si>
  <si>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</si>
  <si>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</si>
  <si>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</si>
  <si>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</si>
  <si>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</si>
  <si>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</si>
  <si>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</si>
  <si>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</si>
  <si>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</si>
  <si>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</si>
  <si>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</si>
  <si>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</si>
  <si>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</si>
  <si>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</si>
  <si>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</si>
  <si>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</si>
  <si>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</si>
  <si>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</si>
  <si>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</si>
  <si>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</si>
  <si>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</si>
  <si>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</si>
  <si>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</si>
  <si>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</si>
  <si>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</si>
  <si>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</si>
  <si>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</si>
  <si>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</si>
  <si>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</si>
  <si>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</si>
  <si>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</si>
  <si>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</si>
  <si>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</si>
  <si>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</si>
  <si>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</si>
  <si>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</si>
  <si>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</si>
  <si>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</si>
  <si>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</si>
  <si>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</si>
  <si>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</si>
  <si>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</si>
  <si>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</si>
  <si>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</si>
  <si>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</si>
  <si>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</si>
  <si>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</si>
  <si>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</si>
  <si>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</si>
  <si>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</si>
  <si>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</si>
  <si>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</si>
  <si>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</si>
  <si>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</si>
  <si>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</si>
  <si>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</si>
  <si>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</si>
  <si>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</si>
  <si>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</si>
  <si>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</si>
  <si>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</si>
  <si>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</si>
  <si>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</si>
  <si>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</si>
  <si>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</si>
  <si>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</si>
  <si>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</si>
  <si>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</si>
  <si>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</si>
  <si>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</si>
  <si>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</si>
  <si>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</si>
  <si>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</si>
  <si>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</si>
  <si>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</si>
  <si>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</si>
  <si>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</si>
  <si>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</si>
  <si>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</si>
  <si>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</si>
  <si>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</si>
  <si>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</si>
  <si>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</si>
  <si>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</si>
  <si>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</si>
  <si>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</si>
  <si>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</si>
  <si>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</si>
  <si>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</si>
  <si>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</si>
  <si>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</si>
  <si>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</si>
  <si>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</si>
  <si>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</si>
  <si>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</si>
  <si>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</si>
  <si>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</si>
  <si>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</si>
  <si>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</si>
  <si>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</si>
  <si>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</si>
  <si>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</si>
  <si>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</si>
  <si>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</si>
  <si>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</si>
  <si>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</si>
  <si>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</si>
  <si>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</si>
  <si>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</si>
  <si>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</si>
  <si>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</si>
  <si>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</si>
  <si>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</si>
  <si>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</si>
  <si>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</si>
  <si>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</si>
  <si>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</si>
  <si>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</si>
  <si>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</si>
  <si>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</si>
  <si>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</si>
  <si>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</si>
  <si>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</si>
  <si>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</si>
  <si>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</si>
  <si>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</si>
  <si>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</si>
  <si>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</si>
  <si>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</si>
  <si>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</si>
  <si>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</si>
  <si>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</si>
  <si>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</si>
  <si>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</si>
  <si>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</si>
  <si>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</si>
  <si>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</si>
  <si>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</si>
  <si>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</si>
  <si>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</si>
  <si>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</si>
  <si>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</si>
  <si>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</si>
  <si>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</si>
  <si>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</si>
  <si>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</si>
  <si>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</si>
  <si>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</si>
  <si>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</si>
  <si>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</si>
  <si>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</si>
  <si>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</si>
  <si>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</si>
  <si>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</si>
  <si>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</si>
  <si>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</si>
  <si>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</si>
  <si>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</si>
  <si>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</si>
  <si>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</si>
  <si>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</si>
  <si>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</si>
  <si>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</si>
  <si>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</si>
  <si>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</si>
  <si>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</si>
  <si>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</si>
  <si>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</si>
  <si>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</si>
  <si>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</si>
  <si>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</si>
  <si>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</si>
  <si>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</si>
  <si>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</si>
  <si>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</si>
  <si>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</si>
  <si>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</si>
  <si>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</si>
  <si>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</si>
  <si>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</si>
  <si>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</si>
  <si>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</si>
  <si>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</si>
  <si>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</si>
  <si>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</si>
  <si>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</si>
  <si>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</si>
  <si>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</si>
  <si>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</si>
  <si>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</si>
  <si>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</si>
  <si>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</si>
  <si>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</si>
  <si>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</si>
  <si>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</si>
  <si>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</si>
  <si>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</si>
  <si>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</si>
  <si>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</si>
  <si>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</si>
  <si>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</si>
  <si>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</si>
  <si>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</si>
  <si>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</si>
  <si>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</si>
  <si>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</si>
  <si>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</si>
  <si>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</si>
  <si>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</si>
  <si>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</si>
  <si>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</si>
  <si>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</si>
  <si>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</si>
  <si>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</si>
  <si>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</si>
  <si>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</si>
  <si>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</si>
  <si>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</si>
  <si>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</si>
  <si>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</si>
  <si>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</si>
  <si>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</si>
  <si>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</si>
  <si>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</si>
  <si>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</si>
  <si>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</si>
  <si>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</si>
  <si>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</si>
  <si>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</si>
  <si>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</si>
  <si>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</si>
  <si>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</si>
  <si>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</si>
  <si>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</si>
  <si>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</si>
  <si>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</si>
  <si>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</si>
  <si>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</si>
  <si>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</si>
  <si>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</si>
  <si>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</si>
  <si>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</si>
  <si>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</si>
  <si>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</si>
  <si>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</si>
  <si>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</si>
  <si>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</si>
  <si>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</si>
  <si>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</si>
  <si>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</si>
  <si>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</si>
  <si>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</si>
  <si>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</si>
  <si>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</si>
  <si>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</si>
  <si>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</si>
  <si>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</si>
  <si>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</si>
  <si>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</si>
  <si>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</si>
  <si>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</si>
  <si>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</si>
  <si>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</si>
  <si>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</si>
  <si>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</si>
  <si>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</si>
  <si>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</si>
  <si>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</si>
  <si>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</si>
  <si>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</si>
  <si>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</si>
  <si>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</si>
  <si>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</si>
  <si>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</si>
  <si>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</si>
  <si>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</si>
  <si>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</si>
  <si>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</si>
  <si>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</si>
  <si>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</si>
  <si>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</si>
  <si>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</si>
  <si>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</si>
  <si>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</si>
  <si>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</si>
  <si>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</si>
  <si>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</si>
  <si>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</si>
  <si>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</si>
  <si>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</si>
  <si>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</si>
  <si>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</si>
  <si>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</si>
  <si>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</si>
  <si>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</si>
  <si>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</si>
  <si>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</si>
  <si>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</si>
  <si>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</si>
  <si>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</si>
  <si>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</si>
  <si>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</si>
  <si>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</si>
  <si>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</si>
  <si>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</si>
  <si>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</si>
  <si>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</si>
  <si>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</si>
  <si>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</si>
  <si>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</si>
  <si>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</si>
  <si>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</si>
  <si>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</si>
  <si>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</si>
  <si>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</si>
  <si>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</si>
  <si>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</si>
  <si>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</si>
  <si>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</si>
  <si>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</si>
  <si>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</si>
  <si>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</si>
  <si>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</si>
  <si>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</si>
  <si>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</si>
  <si>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</si>
  <si>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</si>
  <si>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</si>
  <si>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</si>
  <si>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</si>
  <si>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</si>
  <si>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</si>
  <si>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</si>
  <si>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</si>
  <si>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</si>
  <si>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</si>
  <si>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</si>
  <si>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</si>
  <si>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</si>
  <si>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</si>
  <si>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</si>
  <si>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</si>
  <si>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</si>
  <si>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</si>
  <si>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</si>
  <si>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</si>
  <si>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</si>
  <si>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</si>
  <si>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</si>
  <si>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</si>
  <si>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</si>
  <si>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</si>
  <si>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</si>
  <si>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</si>
  <si>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</si>
  <si>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</si>
  <si>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</si>
  <si>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</si>
  <si>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</si>
  <si>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</si>
  <si>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</si>
  <si>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</si>
  <si>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</si>
  <si>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</si>
  <si>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</si>
  <si>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</si>
  <si>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</si>
  <si>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</si>
  <si>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</si>
  <si>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</si>
  <si>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</si>
  <si>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</si>
  <si>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</si>
  <si>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</si>
  <si>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</si>
  <si>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</si>
  <si>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</si>
  <si>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</si>
  <si>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</si>
  <si>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</si>
  <si>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</si>
  <si>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</si>
  <si>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</si>
  <si>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</si>
  <si>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</si>
  <si>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</si>
  <si>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</si>
  <si>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</si>
  <si>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</si>
  <si>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</si>
  <si>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</si>
  <si>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</si>
  <si>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</si>
  <si>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</si>
  <si>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</si>
  <si>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</si>
  <si>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</si>
  <si>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</si>
  <si>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</si>
  <si>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</si>
  <si>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</si>
  <si>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</si>
  <si>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</si>
  <si>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</si>
  <si>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</si>
  <si>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</si>
  <si>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</si>
  <si>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</si>
  <si>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</si>
  <si>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</si>
  <si>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</si>
  <si>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</si>
  <si>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</si>
  <si>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</si>
  <si>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</si>
  <si>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</si>
  <si>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</si>
  <si>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</si>
  <si>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</si>
  <si>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</si>
  <si>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</si>
  <si>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</si>
  <si>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</si>
  <si>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</si>
  <si>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</si>
  <si>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</si>
  <si>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</si>
  <si>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</si>
  <si>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</si>
  <si>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</si>
  <si>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</si>
  <si>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</si>
  <si>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</si>
  <si>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</si>
  <si>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</si>
  <si>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</si>
  <si>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</si>
  <si>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</si>
  <si>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</si>
  <si>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</si>
  <si>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</si>
  <si>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</si>
  <si>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</si>
  <si>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</si>
  <si>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</si>
  <si>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</si>
  <si>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</si>
  <si>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</si>
  <si>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</si>
  <si>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</si>
  <si>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</si>
  <si>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</si>
  <si>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</si>
  <si>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</si>
  <si>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</si>
  <si>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</si>
  <si>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</si>
  <si>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</si>
  <si>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</si>
  <si>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</si>
  <si>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</si>
  <si>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</si>
  <si>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</si>
  <si>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</si>
  <si>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</si>
  <si>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</si>
  <si>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</si>
  <si>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</si>
  <si>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</si>
  <si>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</si>
  <si>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</si>
  <si>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</si>
  <si>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</si>
  <si>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</si>
  <si>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</si>
  <si>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</si>
  <si>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</si>
  <si>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</si>
  <si>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</si>
  <si>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</si>
  <si>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</si>
  <si>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</si>
  <si>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</si>
  <si>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</si>
  <si>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</si>
  <si>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</si>
  <si>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</si>
  <si>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</si>
  <si>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</si>
  <si>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</si>
  <si>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</si>
  <si>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</si>
  <si>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</si>
  <si>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</si>
  <si>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</si>
  <si>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</si>
  <si>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</si>
  <si>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</si>
  <si>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</si>
  <si>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</si>
  <si>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</si>
  <si>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</si>
  <si>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</si>
  <si>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</si>
  <si>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</si>
  <si>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</si>
  <si>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</si>
  <si>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</si>
  <si>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</si>
  <si>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</si>
  <si>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</si>
  <si>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</si>
  <si>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</si>
  <si>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</si>
  <si>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</si>
  <si>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</si>
  <si>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</si>
  <si>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</si>
  <si>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</si>
  <si>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</si>
  <si>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</si>
  <si>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</si>
  <si>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</si>
  <si>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</si>
  <si>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</si>
  <si>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</si>
  <si>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</si>
  <si>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</si>
  <si>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</si>
  <si>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</si>
  <si>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</si>
  <si>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</si>
  <si>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</si>
  <si>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</si>
  <si>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</si>
  <si>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</si>
  <si>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</si>
  <si>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</si>
  <si>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</si>
  <si>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</si>
  <si>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</si>
  <si>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</si>
  <si>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</si>
  <si>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</si>
  <si>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</si>
  <si>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</si>
  <si>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</si>
  <si>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</si>
  <si>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</si>
  <si>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</si>
  <si>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</si>
  <si>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</si>
  <si>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</si>
  <si>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</si>
  <si>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</si>
  <si>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</si>
  <si>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</si>
  <si>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</si>
  <si>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</si>
  <si>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</si>
  <si>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</si>
  <si>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</si>
  <si>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</si>
  <si>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</si>
  <si>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</si>
  <si>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</si>
  <si>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</si>
  <si>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</si>
  <si>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</si>
  <si>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</si>
  <si>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</si>
  <si>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</si>
  <si>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</si>
  <si>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</si>
  <si>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</si>
  <si>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</si>
  <si>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</si>
  <si>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</si>
  <si>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</si>
  <si>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</si>
  <si>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</si>
  <si>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</si>
  <si>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</si>
  <si>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</si>
  <si>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</si>
  <si>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</si>
  <si>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</si>
  <si>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</si>
  <si>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</si>
  <si>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</si>
  <si>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</si>
  <si>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</si>
  <si>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</si>
  <si>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</si>
  <si>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</si>
  <si>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</si>
  <si>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</si>
  <si>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</si>
  <si>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</si>
  <si>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</si>
  <si>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</si>
  <si>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</si>
  <si>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</si>
  <si>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</si>
  <si>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</si>
  <si>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</si>
  <si>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</si>
  <si>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</si>
  <si>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</si>
  <si>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</si>
  <si>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</si>
  <si>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</si>
  <si>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</si>
  <si>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</si>
  <si>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</si>
  <si>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</si>
  <si>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</si>
  <si>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</si>
  <si>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</si>
  <si>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</si>
  <si>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</si>
  <si>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</si>
  <si>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</si>
  <si>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</si>
  <si>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</si>
  <si>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</si>
  <si>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</si>
  <si>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</si>
  <si>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</si>
  <si>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</si>
  <si>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</si>
  <si>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</si>
  <si>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</si>
  <si>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</si>
  <si>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</si>
  <si>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</si>
  <si>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</si>
  <si>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</si>
  <si>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</si>
  <si>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</si>
  <si>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</si>
  <si>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</si>
  <si>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</si>
  <si>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</si>
  <si>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</si>
  <si>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</si>
  <si>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</si>
  <si>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</si>
  <si>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</si>
  <si>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</si>
  <si>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</si>
  <si>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</si>
  <si>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</si>
  <si>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</si>
  <si>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</si>
  <si>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</si>
  <si>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</si>
  <si>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</si>
  <si>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</si>
  <si>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</si>
  <si>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</si>
  <si>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</si>
  <si>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</si>
  <si>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</si>
  <si>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</si>
  <si>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</si>
  <si>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</si>
  <si>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</si>
  <si>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</si>
  <si>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</si>
  <si>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</si>
  <si>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</si>
  <si>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</si>
  <si>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</si>
  <si>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</si>
  <si>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</si>
  <si>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</si>
  <si>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</si>
  <si>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</si>
  <si>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</si>
  <si>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</si>
  <si>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</si>
  <si>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</si>
  <si>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</si>
  <si>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</si>
  <si>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</si>
  <si>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</si>
  <si>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</si>
  <si>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</si>
  <si>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</si>
  <si>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</si>
  <si>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</si>
  <si>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</si>
  <si>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</si>
  <si>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</si>
  <si>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</si>
  <si>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</si>
  <si>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</si>
  <si>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</si>
  <si>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</si>
  <si>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</si>
  <si>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</si>
  <si>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</si>
  <si>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</si>
  <si>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</si>
  <si>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</si>
  <si>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</si>
  <si>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</si>
  <si>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</si>
  <si>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</si>
  <si>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</si>
  <si>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</si>
  <si>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</si>
  <si>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</si>
  <si>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</si>
  <si>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</si>
  <si>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</si>
  <si>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</si>
  <si>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</si>
  <si>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</si>
  <si>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</si>
  <si>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</si>
  <si>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</si>
  <si>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</si>
  <si>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</si>
  <si>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</si>
  <si>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</si>
  <si>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</si>
  <si>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</si>
  <si>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</si>
  <si>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</si>
  <si>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</si>
  <si>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</si>
  <si>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</si>
  <si>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</si>
  <si>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</si>
  <si>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</si>
  <si>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</si>
  <si>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</si>
  <si>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</si>
  <si>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</si>
  <si>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</si>
  <si>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</si>
  <si>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</si>
  <si>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</si>
  <si>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</si>
  <si>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</si>
  <si>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</si>
  <si>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</si>
  <si>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</si>
  <si>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</si>
  <si>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</si>
  <si>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</si>
  <si>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</si>
  <si>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</si>
  <si>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</si>
  <si>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</si>
  <si>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</si>
  <si>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</si>
  <si>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</si>
  <si>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</si>
  <si>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</si>
  <si>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</si>
  <si>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</si>
  <si>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</si>
  <si>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</si>
  <si>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</si>
  <si>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</si>
  <si>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</si>
  <si>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</si>
  <si>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</si>
  <si>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</si>
  <si>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</si>
  <si>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</si>
  <si>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</si>
  <si>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</si>
  <si>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</si>
  <si>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</si>
  <si>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</si>
  <si>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</si>
  <si>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</si>
  <si>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</si>
  <si>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</si>
  <si>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</si>
  <si>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</si>
  <si>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</si>
  <si>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</si>
  <si>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</si>
  <si>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</si>
  <si>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</si>
  <si>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</si>
  <si>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</si>
  <si>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</si>
  <si>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</si>
  <si>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</si>
  <si>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</si>
  <si>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</si>
  <si>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</si>
  <si>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</si>
  <si>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</si>
  <si>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</si>
  <si>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</si>
  <si>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</si>
  <si>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</si>
  <si>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</si>
  <si>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</si>
  <si>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</si>
  <si>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</si>
  <si>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</si>
  <si>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</si>
  <si>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</si>
  <si>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</si>
  <si>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</si>
  <si>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</si>
  <si>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</si>
  <si>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</si>
  <si>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</si>
  <si>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</si>
  <si>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</si>
  <si>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</si>
  <si>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</si>
  <si>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</si>
  <si>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</si>
  <si>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</si>
  <si>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</si>
  <si>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</si>
  <si>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</si>
  <si>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</si>
  <si>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</si>
  <si>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</si>
  <si>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</si>
  <si>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</si>
  <si>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</si>
  <si>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</si>
  <si>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</si>
  <si>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</si>
  <si>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</si>
  <si>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</si>
  <si>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</si>
  <si>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</si>
  <si>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</si>
  <si>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</si>
  <si>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</si>
  <si>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</si>
  <si>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</si>
  <si>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</si>
  <si>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</si>
  <si>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</si>
  <si>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</si>
  <si>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</si>
  <si>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</si>
  <si>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</si>
  <si>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</si>
  <si>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</si>
  <si>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</si>
  <si>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</si>
  <si>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</si>
  <si>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</si>
  <si>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</si>
  <si>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</si>
  <si>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</si>
  <si>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</si>
  <si>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</si>
  <si>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</si>
  <si>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</si>
  <si>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</si>
  <si>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</si>
  <si>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</si>
  <si>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</si>
  <si>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</si>
  <si>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</si>
  <si>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</si>
  <si>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</si>
  <si>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</si>
  <si>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</si>
  <si>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</si>
  <si>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</si>
  <si>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</si>
  <si>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</si>
  <si>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</si>
  <si>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</si>
  <si>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</si>
  <si>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</si>
  <si>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</si>
  <si>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</si>
  <si>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</si>
  <si>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</si>
  <si>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</si>
  <si>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</si>
  <si>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</si>
  <si>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</si>
  <si>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</si>
  <si>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</si>
  <si>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</si>
  <si>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</si>
  <si>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</si>
  <si>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</si>
  <si>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</si>
  <si>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</si>
  <si>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</si>
  <si>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</si>
  <si>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</si>
  <si>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</si>
  <si>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</si>
  <si>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</si>
  <si>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</si>
  <si>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</si>
  <si>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</si>
  <si>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</si>
  <si>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</si>
  <si>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</si>
  <si>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</si>
  <si>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</si>
  <si>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</si>
  <si>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</si>
  <si>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</si>
  <si>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</si>
  <si>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</si>
  <si>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</si>
  <si>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</si>
  <si>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</si>
  <si>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</si>
  <si>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</si>
  <si>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</si>
  <si>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</si>
  <si>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</si>
  <si>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</si>
  <si>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</si>
  <si>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</si>
  <si>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</si>
  <si>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</si>
  <si>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</si>
  <si>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</si>
  <si>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</si>
  <si>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</si>
  <si>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</si>
  <si>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</si>
  <si>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</si>
  <si>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</si>
  <si>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</si>
  <si>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</si>
  <si>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</si>
  <si>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</si>
  <si>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</si>
  <si>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</si>
  <si>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</si>
  <si>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</si>
  <si>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</si>
  <si>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</si>
  <si>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</si>
  <si>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</si>
  <si>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</si>
  <si>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</si>
  <si>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</si>
  <si>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</si>
  <si>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</si>
  <si>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</si>
  <si>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</si>
  <si>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</si>
  <si>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</si>
  <si>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</si>
  <si>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</si>
  <si>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</si>
  <si>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</si>
  <si>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</si>
  <si>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</si>
  <si>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</si>
  <si>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</si>
  <si>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</si>
  <si>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</si>
  <si>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</si>
  <si>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</si>
  <si>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</si>
  <si>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</si>
  <si>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</si>
  <si>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</si>
  <si>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</si>
  <si>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</si>
  <si>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</si>
  <si>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</si>
  <si>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</si>
  <si>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</si>
  <si>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</si>
  <si>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</si>
  <si>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</si>
  <si>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</si>
  <si>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</si>
  <si>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</si>
  <si>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</si>
  <si>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</si>
  <si>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</si>
  <si>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</si>
  <si>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</si>
  <si>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</si>
  <si>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</si>
  <si>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</si>
  <si>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</si>
  <si>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</si>
  <si>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</si>
  <si>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</si>
  <si>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</si>
  <si>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</si>
  <si>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</si>
  <si>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</si>
  <si>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</si>
  <si>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</si>
  <si>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</si>
  <si>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</si>
  <si>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</si>
  <si>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</si>
  <si>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</si>
  <si>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</si>
  <si>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</si>
  <si>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</si>
  <si>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</si>
  <si>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</si>
  <si>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</si>
  <si>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</si>
  <si>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</si>
  <si>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</si>
  <si>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</si>
  <si>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</si>
  <si>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</si>
  <si>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</si>
  <si>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</si>
  <si>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</si>
  <si>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</si>
  <si>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</si>
  <si>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</si>
  <si>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</si>
  <si>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</si>
  <si>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</si>
  <si>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</si>
  <si>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</si>
  <si>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</si>
  <si>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</si>
  <si>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</si>
  <si>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</si>
  <si>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</si>
  <si>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</si>
  <si>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</si>
  <si>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</si>
  <si>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</si>
  <si>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</si>
  <si>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</si>
  <si>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</si>
  <si>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</si>
  <si>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</si>
  <si>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</si>
  <si>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</si>
  <si>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</si>
  <si>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</si>
  <si>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</si>
  <si>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</si>
  <si>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</si>
  <si>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</si>
  <si>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</si>
  <si>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</si>
  <si>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</si>
  <si>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</si>
  <si>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</si>
  <si>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</si>
  <si>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</si>
  <si>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</si>
  <si>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</si>
  <si>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</si>
  <si>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</si>
  <si>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</si>
  <si>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</si>
  <si>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</si>
  <si>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</si>
  <si>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</si>
  <si>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</si>
  <si>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</si>
  <si>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</si>
  <si>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</si>
  <si>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</si>
  <si>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</si>
  <si>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</si>
  <si>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</si>
  <si>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</si>
  <si>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</si>
  <si>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</si>
  <si>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</si>
  <si>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</si>
  <si>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</si>
  <si>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</si>
  <si>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</si>
  <si>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</si>
  <si>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</si>
  <si>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</si>
  <si>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</si>
  <si>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</si>
  <si>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</si>
  <si>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</si>
  <si>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</si>
  <si>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</si>
  <si>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</si>
  <si>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</si>
  <si>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</si>
  <si>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</si>
  <si>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</si>
  <si>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</si>
  <si>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</si>
  <si>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</si>
  <si>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</si>
  <si>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</si>
  <si>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</si>
  <si>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</si>
  <si>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</si>
  <si>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</si>
  <si>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</si>
  <si>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</si>
  <si>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</si>
  <si>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</si>
  <si>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</si>
  <si>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</si>
  <si>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</si>
  <si>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</si>
  <si>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</si>
  <si>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</si>
  <si>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</si>
  <si>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</si>
  <si>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</si>
  <si>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</si>
  <si>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</si>
  <si>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</si>
  <si>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</si>
  <si>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</si>
  <si>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</si>
  <si>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</si>
  <si>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</si>
  <si>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</si>
  <si>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</si>
  <si>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</si>
  <si>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</si>
  <si>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</si>
  <si>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</si>
  <si>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</si>
  <si>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</si>
  <si>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</si>
  <si>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</si>
  <si>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</si>
  <si>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</si>
  <si>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</si>
  <si>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</si>
  <si>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</si>
  <si>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</si>
  <si>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</si>
  <si>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</si>
  <si>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</si>
  <si>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</si>
  <si>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</si>
  <si>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</si>
  <si>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</si>
  <si>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</si>
  <si>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</si>
  <si>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</si>
  <si>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</si>
  <si>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</si>
  <si>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</si>
  <si>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</si>
  <si>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</si>
  <si>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</si>
  <si>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</si>
  <si>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</si>
  <si>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</si>
  <si>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</si>
  <si>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</si>
  <si>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</si>
  <si>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</si>
  <si>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</si>
  <si>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</si>
  <si>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</si>
  <si>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</si>
  <si>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</si>
  <si>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</si>
  <si>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</si>
  <si>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</si>
  <si>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</si>
  <si>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</si>
  <si>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</si>
  <si>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</si>
  <si>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</si>
  <si>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</si>
  <si>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</si>
  <si>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</si>
  <si>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</si>
  <si>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</si>
  <si>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</si>
  <si>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</si>
  <si>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</si>
  <si>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</si>
  <si>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</si>
  <si>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</si>
  <si>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</si>
  <si>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</si>
  <si>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</si>
  <si>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</si>
  <si>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</si>
  <si>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</si>
  <si>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</si>
  <si>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</si>
  <si>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</si>
  <si>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</si>
  <si>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</si>
  <si>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</si>
  <si>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</si>
  <si>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</si>
  <si>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</si>
  <si>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</si>
  <si>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</si>
  <si>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</si>
  <si>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</si>
  <si>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</si>
  <si>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</si>
  <si>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</si>
  <si>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</si>
  <si>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</si>
  <si>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</si>
  <si>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</si>
  <si>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</si>
  <si>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</si>
  <si>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</si>
  <si>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</si>
  <si>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</si>
  <si>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</si>
  <si>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</si>
  <si>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</si>
  <si>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</si>
  <si>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</si>
  <si>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</si>
  <si>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</si>
  <si>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</si>
  <si>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</si>
  <si>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</si>
  <si>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</si>
  <si>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</si>
  <si>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</si>
  <si>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</si>
  <si>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</si>
  <si>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</si>
  <si>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</si>
  <si>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</si>
  <si>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</si>
  <si>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</si>
  <si>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</si>
  <si>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</si>
  <si>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</si>
  <si>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</si>
  <si>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</si>
  <si>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</si>
  <si>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</si>
  <si>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</si>
  <si>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</si>
  <si>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</si>
  <si>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</si>
  <si>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</si>
  <si>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</si>
  <si>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</si>
  <si>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</si>
  <si>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</si>
  <si>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</si>
  <si>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</si>
  <si>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</si>
  <si>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</si>
  <si>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</si>
  <si>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</si>
  <si>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</si>
  <si>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</si>
  <si>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</si>
  <si>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</si>
  <si>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</si>
  <si>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</si>
  <si>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</si>
  <si>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</si>
  <si>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</si>
  <si>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</si>
  <si>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</si>
  <si>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</si>
  <si>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</si>
  <si>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</si>
  <si>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</si>
  <si>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</si>
  <si>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</si>
  <si>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</si>
  <si>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</si>
  <si>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</si>
  <si>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</si>
  <si>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</si>
  <si>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</si>
  <si>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</si>
  <si>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</si>
  <si>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</si>
  <si>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</si>
  <si>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</si>
  <si>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</si>
  <si>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</si>
  <si>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</si>
  <si>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</si>
  <si>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</si>
  <si>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</si>
  <si>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</si>
  <si>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</si>
  <si>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</si>
  <si>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</si>
  <si>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</si>
  <si>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</si>
  <si>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</si>
  <si>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</si>
  <si>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</si>
  <si>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</si>
  <si>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</si>
  <si>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</si>
  <si>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</si>
  <si>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</si>
  <si>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</si>
  <si>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</si>
  <si>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</si>
  <si>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</si>
  <si>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</si>
  <si>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</si>
  <si>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</si>
  <si>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</si>
  <si>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</si>
  <si>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</si>
  <si>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</si>
  <si>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</si>
  <si>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</si>
  <si>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</si>
  <si>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</si>
  <si>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</si>
  <si>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</si>
  <si>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</si>
  <si>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</si>
  <si>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</si>
  <si>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</si>
  <si>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</si>
  <si>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</si>
  <si>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</si>
  <si>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</si>
  <si>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</si>
  <si>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</si>
  <si>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</si>
  <si>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</si>
  <si>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</si>
  <si>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</si>
  <si>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</si>
  <si>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</si>
  <si>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</si>
  <si>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</si>
  <si>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</si>
  <si>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</si>
  <si>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</si>
  <si>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</si>
  <si>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</si>
  <si>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</si>
  <si>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</si>
  <si>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</si>
  <si>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</si>
  <si>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</si>
  <si>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</si>
  <si>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</si>
  <si>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</si>
  <si>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</si>
  <si>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</si>
  <si>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</si>
  <si>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</si>
  <si>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</si>
  <si>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</si>
  <si>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</si>
  <si>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</si>
  <si>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</si>
  <si>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</si>
  <si>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</si>
  <si>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</si>
  <si>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</si>
  <si>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</si>
  <si>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</si>
  <si>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</si>
  <si>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</si>
  <si>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</si>
  <si>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</si>
  <si>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</si>
  <si>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</si>
  <si>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</si>
  <si>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</si>
  <si>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</si>
  <si>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</si>
  <si>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</si>
  <si>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</si>
  <si>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</si>
  <si>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</si>
  <si>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</si>
  <si>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</si>
  <si>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</si>
  <si>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</si>
  <si>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</si>
  <si>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</si>
  <si>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</si>
  <si>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</si>
  <si>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</si>
  <si>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</si>
  <si>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</si>
  <si>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</si>
  <si>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</si>
  <si>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</si>
  <si>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</si>
  <si>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</si>
  <si>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</si>
  <si>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</si>
  <si>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</si>
  <si>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</si>
  <si>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</si>
  <si>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</si>
  <si>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</si>
  <si>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</si>
  <si>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</si>
  <si>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</si>
  <si>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</si>
  <si>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</si>
  <si>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</si>
  <si>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</si>
  <si>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</si>
  <si>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</si>
  <si>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</si>
  <si>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</si>
  <si>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</si>
  <si>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</si>
  <si>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</si>
  <si>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</si>
  <si>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</si>
  <si>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</si>
  <si>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</si>
  <si>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</si>
  <si>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</si>
  <si>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</si>
  <si>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</si>
  <si>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</si>
  <si>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</si>
  <si>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</si>
  <si>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</si>
  <si>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</si>
  <si>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</si>
  <si>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</si>
  <si>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</si>
  <si>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</si>
  <si>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</si>
  <si>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</si>
  <si>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</si>
  <si>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</si>
  <si>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</si>
  <si>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</si>
  <si>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</si>
  <si>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</si>
  <si>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</si>
  <si>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</si>
  <si>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</si>
  <si>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</si>
  <si>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</si>
  <si>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</si>
  <si>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</si>
  <si>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</si>
  <si>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</si>
  <si>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</si>
  <si>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</si>
  <si>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</si>
  <si>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</si>
  <si>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</si>
  <si>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</si>
  <si>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</si>
  <si>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</si>
  <si>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</si>
  <si>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</si>
  <si>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</si>
  <si>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</si>
  <si>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</si>
  <si>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</si>
  <si>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</si>
  <si>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</si>
  <si>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</si>
  <si>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</si>
  <si>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</si>
  <si>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</si>
  <si>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</si>
  <si>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</si>
  <si>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</si>
  <si>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</si>
  <si>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</si>
  <si>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</si>
  <si>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</si>
  <si>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</si>
  <si>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</si>
  <si>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</si>
  <si>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</si>
  <si>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</si>
  <si>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</si>
  <si>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</si>
  <si>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</si>
  <si>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</si>
  <si>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</si>
  <si>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</si>
  <si>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</si>
  <si>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</si>
  <si>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</si>
  <si>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</si>
  <si>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</si>
  <si>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</si>
  <si>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</si>
  <si>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</si>
  <si>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</si>
  <si>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</si>
  <si>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</si>
  <si>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</si>
  <si>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</si>
  <si>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</si>
  <si>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</si>
  <si>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</si>
  <si>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</si>
  <si>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</si>
  <si>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</si>
  <si>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</si>
  <si>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</si>
  <si>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</si>
  <si>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</si>
  <si>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</si>
  <si>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</si>
  <si>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</si>
  <si>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</si>
  <si>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</si>
  <si>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</si>
  <si>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</si>
  <si>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</si>
  <si>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</si>
  <si>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</si>
  <si>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</si>
  <si>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</si>
  <si>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</si>
  <si>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</si>
  <si>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</si>
  <si>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</si>
  <si>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</si>
  <si>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</si>
  <si>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</si>
  <si>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</si>
  <si>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</si>
  <si>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</si>
  <si>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</si>
  <si>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</si>
  <si>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</si>
  <si>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</si>
  <si>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</si>
  <si>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</si>
  <si>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</si>
  <si>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</si>
  <si>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</si>
  <si>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</si>
  <si>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</si>
  <si>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</si>
  <si>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</si>
  <si>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</si>
  <si>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</si>
  <si>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</si>
  <si>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</si>
  <si>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</si>
  <si>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</si>
  <si>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</si>
  <si>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</si>
  <si>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</si>
  <si>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</si>
  <si>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</si>
  <si>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</si>
  <si>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</si>
  <si>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</si>
  <si>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</si>
  <si>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</si>
  <si>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</si>
  <si>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</si>
  <si>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</si>
  <si>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</si>
  <si>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</si>
  <si>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</si>
  <si>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</si>
  <si>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</si>
  <si>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</si>
  <si>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</si>
  <si>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</si>
  <si>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</si>
  <si>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</si>
  <si>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</si>
  <si>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</si>
  <si>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</si>
  <si>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</si>
  <si>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</si>
  <si>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</si>
  <si>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</si>
  <si>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</si>
  <si>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</si>
  <si>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</si>
  <si>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</si>
  <si>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</si>
  <si>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</si>
  <si>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</si>
  <si>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</si>
  <si>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</si>
  <si>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</si>
  <si>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</si>
  <si>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</si>
  <si>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</si>
  <si>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</si>
  <si>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</si>
  <si>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</si>
  <si>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</si>
  <si>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</si>
  <si>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</si>
  <si>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</si>
  <si>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</si>
  <si>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</si>
  <si>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</si>
  <si>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</si>
  <si>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</si>
  <si>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</si>
  <si>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</si>
  <si>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</si>
  <si>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</si>
  <si>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</si>
  <si>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</si>
  <si>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</si>
  <si>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</si>
  <si>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</si>
  <si>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</si>
  <si>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</si>
  <si>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</si>
  <si>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</si>
  <si>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</si>
  <si>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</si>
  <si>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</si>
  <si>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</si>
  <si>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</si>
  <si>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</si>
  <si>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</si>
  <si>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</si>
  <si>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</si>
  <si>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</si>
  <si>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</si>
  <si>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</si>
  <si>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</si>
  <si>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</si>
  <si>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</si>
  <si>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</si>
  <si>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</si>
  <si>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</si>
  <si>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</si>
  <si>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</si>
  <si>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</si>
  <si>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</si>
  <si>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</si>
  <si>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</si>
  <si>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</si>
  <si>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</si>
  <si>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</si>
  <si>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</si>
  <si>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</si>
  <si>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</si>
  <si>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</si>
  <si>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</si>
  <si>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</si>
  <si>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</si>
  <si>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</si>
  <si>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</si>
  <si>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</si>
  <si>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</si>
  <si>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</si>
  <si>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</si>
  <si>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</si>
  <si>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</si>
  <si>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</si>
  <si>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</si>
  <si>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</si>
  <si>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</si>
  <si>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</si>
  <si>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</si>
  <si>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</si>
  <si>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</si>
  <si>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</si>
  <si>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</si>
  <si>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</si>
  <si>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</si>
  <si>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</si>
  <si>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</si>
  <si>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</si>
  <si>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</si>
  <si>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</si>
  <si>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</si>
  <si>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</si>
  <si>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</si>
  <si>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</si>
  <si>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</si>
  <si>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</si>
  <si>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</si>
  <si>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</si>
  <si>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</si>
  <si>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</si>
  <si>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</si>
  <si>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</si>
  <si>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</si>
  <si>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</si>
  <si>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</si>
  <si>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</si>
  <si>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</si>
  <si>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</si>
  <si>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</si>
  <si>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</si>
  <si>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</si>
  <si>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</si>
  <si>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</si>
  <si>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</si>
  <si>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</si>
  <si>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</si>
  <si>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</si>
  <si>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</si>
  <si>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</si>
  <si>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</si>
  <si>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</si>
  <si>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</si>
  <si>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</si>
  <si>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</si>
  <si>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</si>
  <si>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</si>
  <si>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</si>
  <si>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</si>
  <si>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</si>
  <si>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</si>
  <si>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</si>
  <si>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</si>
  <si>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</si>
  <si>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</si>
  <si>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</si>
  <si>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</si>
  <si>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</si>
  <si>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</si>
  <si>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</si>
  <si>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</si>
  <si>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</si>
  <si>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</si>
  <si>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</si>
  <si>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</si>
  <si>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</si>
  <si>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</si>
  <si>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</si>
  <si>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</si>
  <si>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</si>
  <si>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</si>
  <si>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</si>
  <si>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</si>
  <si>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</si>
  <si>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</si>
  <si>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</si>
  <si>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</si>
  <si>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</si>
  <si>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</si>
  <si>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</si>
  <si>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</si>
  <si>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</si>
  <si>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</si>
  <si>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</si>
  <si>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</si>
  <si>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</si>
  <si>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</si>
  <si>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</si>
  <si>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</si>
  <si>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</si>
  <si>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</si>
  <si>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</si>
  <si>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</si>
  <si>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</si>
  <si>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</si>
  <si>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</si>
  <si>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</si>
  <si>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</si>
  <si>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</si>
  <si>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</si>
  <si>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</si>
  <si>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</si>
  <si>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</si>
  <si>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</si>
  <si>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</si>
  <si>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</si>
  <si>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</si>
  <si>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</si>
  <si>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</si>
  <si>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</si>
  <si>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</si>
  <si>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</si>
  <si>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</si>
  <si>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</si>
  <si>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</si>
  <si>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</si>
  <si>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</si>
  <si>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</si>
  <si>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</si>
  <si>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</si>
  <si>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</si>
  <si>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</si>
  <si>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</si>
  <si>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</si>
  <si>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</si>
  <si>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</si>
  <si>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</si>
  <si>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</si>
  <si>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</si>
  <si>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</si>
  <si>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</si>
  <si>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</si>
  <si>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</si>
  <si>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</si>
  <si>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</si>
  <si>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</si>
  <si>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</si>
  <si>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</si>
  <si>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</si>
  <si>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</si>
  <si>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</si>
  <si>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</si>
  <si>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</si>
  <si>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</si>
  <si>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</si>
  <si>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</si>
  <si>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</si>
  <si>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</si>
  <si>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</si>
  <si>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</si>
  <si>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</si>
  <si>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</si>
  <si>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</si>
  <si>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</si>
  <si>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</si>
  <si>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</si>
  <si>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</si>
  <si>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</si>
  <si>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</si>
  <si>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</si>
  <si>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</si>
  <si>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</si>
  <si>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</si>
  <si>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</si>
  <si>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</si>
  <si>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</si>
  <si>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</si>
  <si>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</si>
  <si>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</si>
  <si>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</si>
  <si>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</si>
  <si>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</si>
  <si>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</si>
  <si>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</si>
  <si>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</si>
  <si>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</si>
  <si>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</si>
  <si>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</si>
  <si>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</si>
  <si>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</si>
  <si>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</si>
  <si>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</si>
  <si>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</si>
  <si>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</si>
  <si>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</si>
  <si>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</si>
  <si>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</si>
  <si>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</si>
  <si>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</si>
  <si>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</si>
  <si>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</si>
  <si>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</si>
  <si>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</si>
  <si>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</si>
  <si>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</si>
  <si>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</si>
  <si>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</si>
  <si>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</si>
  <si>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</si>
  <si>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</si>
  <si>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</si>
  <si>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</si>
  <si>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</si>
  <si>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</si>
  <si>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</si>
  <si>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</si>
  <si>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</si>
  <si>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</si>
  <si>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</si>
  <si>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</si>
  <si>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</si>
  <si>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</si>
  <si>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</si>
  <si>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</si>
  <si>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</si>
  <si>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</si>
  <si>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</si>
  <si>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</si>
  <si>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</si>
  <si>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</si>
  <si>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</si>
  <si>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</si>
  <si>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</si>
  <si>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</si>
  <si>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</si>
  <si>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</si>
  <si>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</si>
  <si>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</si>
  <si>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</si>
  <si>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</si>
  <si>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</si>
  <si>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</si>
  <si>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</si>
  <si>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</si>
  <si>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</si>
  <si>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</si>
  <si>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</si>
  <si>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</si>
  <si>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</si>
  <si>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</si>
  <si>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</si>
  <si>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</si>
  <si>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</si>
  <si>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</si>
  <si>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</si>
  <si>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</si>
  <si>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</si>
  <si>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</si>
  <si>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</si>
  <si>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</si>
  <si>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</si>
  <si>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</si>
  <si>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</si>
  <si>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</si>
  <si>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</si>
  <si>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</si>
  <si>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</si>
  <si>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</si>
  <si>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</si>
  <si>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</si>
  <si>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</si>
  <si>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</si>
  <si>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</si>
  <si>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</si>
  <si>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</si>
  <si>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</si>
  <si>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</si>
  <si>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</si>
  <si>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</si>
  <si>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</si>
  <si>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</si>
  <si>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</si>
  <si>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</si>
  <si>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</si>
  <si>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</si>
  <si>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</si>
  <si>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</si>
  <si>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</si>
  <si>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</si>
  <si>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</si>
  <si>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</si>
  <si>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</si>
  <si>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</si>
  <si>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</si>
  <si>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</si>
  <si>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</si>
  <si>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</si>
  <si>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</si>
  <si>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</si>
  <si>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</si>
  <si>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</si>
  <si>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</si>
  <si>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</si>
  <si>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</si>
  <si>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</si>
  <si>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</si>
  <si>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</si>
  <si>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</si>
  <si>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</si>
  <si>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</si>
  <si>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</si>
  <si>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</si>
  <si>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</si>
  <si>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</si>
  <si>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</si>
  <si>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</si>
  <si>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</si>
  <si>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</si>
  <si>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</si>
  <si>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</si>
  <si>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</si>
  <si>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</si>
  <si>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</si>
  <si>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</si>
  <si>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</si>
  <si>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</si>
  <si>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</si>
  <si>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</si>
  <si>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</si>
  <si>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</si>
  <si>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</si>
  <si>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</si>
  <si>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</si>
  <si>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</si>
  <si>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</si>
  <si>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</si>
  <si>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</si>
  <si>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</si>
  <si>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</si>
  <si>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</si>
  <si>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</si>
  <si>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</si>
  <si>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</si>
  <si>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</si>
  <si>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</si>
  <si>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</si>
  <si>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</si>
  <si>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</si>
  <si>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</si>
  <si>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</si>
  <si>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</si>
  <si>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</si>
  <si>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</si>
  <si>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</si>
  <si>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</si>
  <si>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</si>
  <si>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</si>
  <si>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</si>
  <si>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</si>
  <si>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</si>
  <si>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</si>
  <si>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</si>
  <si>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</si>
  <si>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</si>
  <si>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</si>
  <si>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</si>
  <si>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</si>
  <si>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</si>
  <si>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</si>
  <si>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</si>
  <si>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</si>
  <si>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</si>
  <si>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</si>
  <si>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</si>
  <si>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</si>
  <si>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</si>
  <si>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</si>
  <si>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</si>
  <si>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</si>
  <si>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</si>
  <si>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</si>
  <si>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</si>
  <si>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</si>
  <si>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</si>
  <si>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</si>
  <si>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</si>
  <si>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</si>
  <si>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</si>
  <si>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</si>
  <si>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</si>
  <si>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</si>
  <si>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</si>
  <si>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</si>
  <si>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</si>
  <si>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</si>
  <si>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</si>
  <si>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</si>
  <si>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</si>
  <si>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</si>
  <si>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</si>
  <si>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</si>
  <si>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</si>
  <si>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</si>
  <si>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</si>
  <si>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</si>
  <si>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</si>
  <si>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</si>
  <si>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</si>
  <si>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</si>
  <si>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</si>
  <si>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</si>
  <si>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</si>
  <si>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</si>
  <si>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</si>
  <si>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</si>
  <si>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</si>
  <si>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</si>
  <si>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</si>
  <si>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</si>
  <si>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</si>
  <si>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</si>
  <si>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</si>
  <si>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</si>
  <si>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</si>
  <si>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</si>
  <si>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</si>
  <si>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</si>
  <si>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</si>
  <si>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</si>
  <si>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</si>
  <si>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</si>
  <si>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</si>
  <si>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</si>
  <si>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</si>
  <si>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</si>
  <si>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</si>
  <si>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</si>
  <si>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</si>
  <si>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</si>
  <si>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</si>
  <si>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</si>
  <si>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</si>
  <si>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</si>
  <si>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</si>
  <si>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</si>
  <si>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</si>
  <si>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</si>
  <si>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</si>
  <si>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</si>
  <si>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</si>
  <si>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</si>
  <si>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</si>
  <si>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</si>
  <si>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</si>
  <si>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</si>
  <si>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</si>
  <si>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</si>
  <si>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</si>
  <si>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</si>
  <si>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</si>
  <si>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</si>
  <si>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</si>
  <si>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</si>
  <si>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</si>
  <si>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</si>
  <si>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</si>
  <si>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</si>
  <si>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</si>
  <si>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</si>
  <si>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</si>
  <si>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</si>
  <si>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</si>
  <si>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</si>
  <si>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</si>
  <si>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</si>
  <si>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</si>
  <si>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</si>
  <si>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</si>
  <si>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</si>
  <si>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</si>
  <si>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</si>
  <si>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</si>
  <si>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</si>
  <si>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</si>
  <si>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</si>
  <si>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</si>
  <si>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</si>
  <si>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</si>
  <si>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</si>
  <si>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</si>
  <si>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</si>
  <si>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</si>
  <si>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</si>
  <si>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</si>
  <si>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</si>
  <si>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</si>
  <si>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</si>
  <si>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</si>
  <si>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</si>
  <si>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</si>
  <si>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</si>
  <si>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</si>
  <si>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</si>
  <si>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</si>
  <si>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</si>
  <si>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</si>
  <si>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</si>
  <si>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</si>
  <si>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</si>
  <si>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</si>
  <si>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</si>
  <si>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</si>
  <si>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</si>
  <si>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</si>
  <si>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</si>
  <si>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</si>
  <si>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</si>
  <si>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</si>
  <si>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</si>
  <si>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</si>
  <si>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</si>
  <si>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</si>
  <si>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</si>
  <si>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</si>
  <si>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</si>
  <si>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</si>
  <si>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</si>
  <si>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</si>
  <si>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</si>
  <si>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</si>
  <si>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</si>
  <si>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</si>
  <si>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</si>
  <si>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</si>
  <si>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</si>
  <si>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</si>
  <si>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</si>
  <si>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</si>
  <si>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</si>
  <si>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</si>
  <si>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</si>
  <si>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</si>
  <si>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</si>
  <si>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</si>
  <si>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</si>
  <si>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</si>
  <si>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</si>
  <si>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</si>
  <si>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</si>
  <si>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</si>
  <si>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</si>
  <si>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</si>
  <si>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</si>
  <si>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</si>
  <si>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</si>
  <si>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</si>
  <si>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</si>
  <si>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</si>
  <si>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</si>
  <si>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</si>
  <si>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</si>
  <si>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</si>
  <si>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</si>
  <si>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</si>
  <si>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</si>
  <si>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</si>
  <si>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</si>
  <si>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</si>
  <si>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</si>
  <si>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</si>
  <si>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</si>
  <si>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</si>
  <si>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</si>
  <si>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</si>
  <si>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</si>
  <si>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</si>
  <si>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</si>
  <si>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</si>
  <si>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</si>
  <si>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</si>
  <si>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</si>
  <si>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</si>
  <si>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</si>
  <si>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</si>
  <si>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</si>
  <si>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</si>
  <si>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</si>
  <si>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</si>
  <si>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</si>
  <si>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</si>
  <si>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</si>
  <si>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</si>
  <si>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</si>
  <si>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</si>
  <si>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</si>
  <si>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</si>
  <si>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</si>
  <si>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</si>
  <si>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</si>
  <si>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</si>
  <si>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</si>
  <si>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</si>
  <si>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</si>
  <si>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</si>
  <si>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</si>
  <si>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</si>
  <si>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</si>
  <si>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</si>
  <si>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</si>
  <si>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</si>
  <si>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</si>
  <si>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</si>
  <si>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</si>
  <si>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</si>
  <si>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</si>
  <si>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</si>
  <si>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</si>
  <si>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</si>
  <si>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</si>
  <si>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</si>
  <si>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</si>
  <si>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</si>
  <si>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</si>
  <si>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</si>
  <si>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</si>
  <si>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</si>
  <si>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</si>
  <si>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</si>
  <si>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</si>
  <si>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</si>
  <si>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</si>
  <si>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</si>
  <si>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</si>
  <si>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</si>
  <si>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</si>
  <si>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</si>
  <si>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</si>
  <si>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</si>
  <si>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</si>
  <si>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</si>
  <si>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</si>
  <si>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</si>
  <si>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</si>
  <si>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</si>
  <si>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</si>
  <si>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</si>
  <si>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</si>
  <si>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</si>
  <si>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</si>
  <si>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</si>
  <si>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</si>
  <si>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</si>
  <si>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</si>
  <si>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</si>
  <si>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</si>
  <si>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</si>
  <si>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</si>
  <si>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</si>
  <si>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</si>
  <si>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</si>
  <si>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</si>
  <si>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</si>
  <si>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</si>
  <si>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</si>
  <si>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</si>
  <si>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</si>
  <si>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</si>
  <si>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</si>
  <si>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</si>
  <si>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</si>
  <si>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</si>
  <si>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</si>
  <si>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</si>
  <si>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</si>
  <si>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</si>
  <si>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</si>
  <si>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</si>
  <si>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</si>
  <si>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</si>
  <si>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</si>
  <si>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</si>
  <si>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</si>
  <si>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</si>
  <si>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</si>
  <si>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</si>
  <si>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</si>
  <si>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</si>
  <si>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</si>
  <si>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</si>
  <si>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</si>
  <si>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</si>
  <si>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</si>
  <si>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</si>
  <si>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</si>
  <si>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</si>
  <si>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</si>
  <si>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</si>
  <si>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</si>
  <si>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</si>
  <si>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</si>
  <si>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</si>
  <si>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</si>
  <si>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</si>
  <si>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</si>
  <si>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</si>
  <si>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</si>
  <si>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</si>
  <si>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</si>
  <si>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</si>
  <si>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</si>
  <si>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</si>
  <si>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</si>
  <si>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</si>
  <si>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</si>
  <si>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</si>
  <si>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</si>
  <si>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</si>
  <si>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</si>
  <si>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</si>
  <si>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</si>
  <si>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</si>
  <si>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</si>
  <si>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</si>
  <si>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</si>
  <si>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</si>
  <si>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</si>
  <si>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</si>
  <si>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</si>
  <si>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</si>
  <si>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</si>
  <si>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</si>
  <si>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</si>
  <si>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</si>
  <si>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</si>
  <si>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</si>
  <si>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</si>
  <si>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</si>
  <si>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</si>
  <si>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</si>
  <si>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</si>
  <si>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</si>
  <si>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</si>
  <si>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</si>
  <si>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</si>
  <si>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</si>
  <si>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</si>
  <si>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</si>
  <si>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</si>
  <si>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</si>
  <si>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</si>
  <si>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</si>
  <si>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</si>
  <si>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</si>
  <si>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</si>
  <si>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</si>
  <si>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</si>
  <si>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</si>
  <si>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</si>
  <si>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</si>
  <si>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</si>
  <si>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</si>
  <si>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</si>
  <si>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</si>
  <si>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</si>
  <si>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</si>
  <si>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</si>
  <si>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</si>
  <si>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</si>
  <si>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</si>
  <si>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</si>
  <si>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</si>
  <si>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</si>
  <si>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</si>
  <si>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</si>
  <si>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</si>
  <si>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</si>
  <si>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</si>
  <si>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</si>
  <si>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</si>
  <si>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</si>
  <si>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</si>
  <si>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</si>
  <si>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</si>
  <si>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</si>
  <si>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</si>
  <si>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</si>
  <si>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</si>
  <si>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</si>
  <si>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</si>
  <si>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</si>
  <si>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</si>
  <si>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</si>
  <si>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</si>
  <si>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</si>
  <si>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</si>
  <si>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</si>
  <si>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</si>
  <si>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</si>
  <si>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</si>
  <si>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</si>
  <si>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</si>
  <si>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</si>
  <si>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</si>
  <si>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</si>
  <si>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</si>
  <si>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</si>
  <si>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</si>
  <si>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</si>
  <si>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</si>
  <si>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</si>
  <si>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</si>
  <si>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</si>
  <si>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</si>
  <si>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</si>
  <si>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</si>
  <si>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</si>
  <si>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</si>
  <si>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</si>
  <si>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</si>
  <si>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</si>
  <si>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</si>
  <si>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</si>
  <si>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</si>
  <si>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</si>
  <si>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</si>
  <si>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</si>
  <si>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</si>
  <si>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</si>
  <si>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</si>
  <si>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</si>
  <si>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</si>
  <si>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</si>
  <si>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</si>
  <si>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</si>
  <si>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</si>
  <si>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</si>
  <si>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</si>
  <si>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</si>
  <si>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</si>
  <si>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</si>
  <si>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</si>
  <si>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</si>
  <si>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</si>
  <si>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</si>
  <si>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</si>
  <si>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</si>
  <si>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</si>
  <si>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</si>
  <si>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</si>
  <si>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</si>
  <si>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</si>
  <si>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</si>
  <si>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</si>
  <si>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</si>
  <si>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</si>
  <si>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</si>
  <si>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</si>
  <si>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</si>
  <si>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</si>
  <si>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</si>
  <si>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</si>
  <si>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</si>
  <si>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</si>
  <si>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</si>
  <si>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</si>
  <si>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</si>
  <si>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</si>
  <si>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</si>
  <si>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</si>
  <si>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</si>
  <si>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</si>
  <si>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</si>
  <si>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</si>
  <si>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</si>
  <si>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</si>
  <si>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</si>
  <si>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</si>
  <si>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</si>
  <si>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</si>
  <si>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</si>
  <si>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</si>
  <si>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</si>
  <si>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</si>
  <si>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</si>
  <si>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</si>
  <si>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</si>
  <si>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</si>
  <si>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</si>
  <si>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</si>
  <si>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</si>
  <si>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</si>
  <si>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</si>
  <si>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</si>
  <si>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</si>
  <si>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</si>
  <si>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</si>
  <si>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</si>
  <si>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</si>
  <si>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</si>
  <si>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</si>
  <si>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</si>
  <si>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</si>
  <si>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</si>
  <si>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</si>
  <si>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</si>
  <si>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</si>
  <si>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</si>
  <si>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</si>
  <si>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</si>
  <si>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</si>
  <si>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</si>
  <si>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</si>
  <si>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</si>
  <si>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</si>
  <si>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</si>
  <si>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</si>
  <si>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</si>
  <si>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</si>
  <si>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</si>
  <si>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</si>
  <si>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</si>
  <si>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</si>
  <si>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</si>
  <si>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</si>
  <si>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</si>
  <si>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</si>
  <si>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</si>
  <si>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</si>
  <si>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</si>
  <si>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</si>
  <si>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</si>
  <si>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</si>
  <si>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</si>
  <si>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</si>
  <si>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</si>
  <si>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</si>
  <si>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</si>
  <si>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</si>
  <si>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</si>
  <si>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</si>
  <si>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</si>
  <si>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</si>
  <si>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</si>
  <si>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</si>
  <si>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</si>
  <si>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</si>
  <si>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</si>
  <si>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</si>
  <si>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</si>
  <si>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</si>
  <si>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</si>
  <si>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</si>
  <si>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</si>
  <si>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</si>
  <si>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</si>
  <si>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</si>
  <si>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</si>
  <si>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</si>
  <si>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</si>
  <si>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</si>
  <si>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</si>
  <si>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</si>
  <si>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</si>
  <si>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</si>
  <si>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</si>
  <si>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</si>
  <si>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</si>
  <si>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</si>
  <si>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</si>
  <si>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</si>
  <si>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</si>
  <si>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</si>
  <si>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</si>
  <si>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</si>
  <si>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</si>
  <si>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</si>
  <si>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</si>
  <si>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</si>
  <si>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</si>
  <si>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</si>
  <si>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</si>
  <si>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</si>
  <si>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</si>
  <si>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</si>
  <si>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</si>
  <si>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</si>
  <si>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</si>
  <si>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</si>
  <si>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</si>
  <si>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</si>
  <si>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</si>
  <si>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</si>
  <si>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</si>
  <si>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</si>
  <si>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</si>
  <si>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</si>
  <si>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</si>
  <si>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</si>
  <si>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</si>
  <si>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</si>
  <si>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</si>
  <si>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</si>
  <si>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</si>
  <si>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</si>
  <si>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</si>
  <si>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</si>
  <si>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</si>
  <si>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</si>
  <si>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</si>
  <si>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</si>
  <si>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</si>
  <si>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</si>
  <si>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</si>
  <si>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</si>
  <si>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</si>
  <si>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</si>
  <si>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</si>
  <si>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</si>
  <si>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</si>
  <si>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</si>
  <si>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</si>
  <si>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</si>
  <si>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</si>
  <si>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</si>
  <si>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</si>
  <si>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</si>
  <si>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</si>
  <si>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</si>
  <si>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</si>
  <si>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</si>
  <si>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</si>
  <si>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</si>
  <si>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</si>
  <si>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</si>
  <si>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</si>
  <si>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</si>
  <si>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</si>
  <si>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</si>
  <si>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</si>
  <si>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</si>
  <si>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</si>
  <si>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</si>
  <si>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</si>
  <si>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</si>
  <si>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</si>
  <si>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</si>
  <si>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</si>
  <si>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</si>
  <si>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</si>
  <si>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</si>
  <si>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</si>
  <si>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</si>
  <si>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</si>
  <si>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</si>
  <si>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</si>
  <si>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</si>
  <si>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</si>
  <si>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</si>
  <si>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</si>
  <si>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</si>
  <si>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</si>
  <si>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</si>
  <si>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</si>
  <si>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</si>
  <si>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</si>
  <si>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</si>
  <si>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</si>
  <si>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</si>
  <si>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</si>
  <si>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</si>
  <si>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</si>
  <si>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</si>
  <si>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</si>
  <si>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</si>
  <si>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</si>
  <si>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</si>
  <si>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</si>
  <si>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</si>
  <si>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</si>
  <si>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</si>
  <si>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</si>
  <si>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</si>
  <si>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</si>
  <si>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</si>
  <si>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</si>
  <si>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</si>
  <si>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</si>
  <si>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</si>
  <si>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</si>
  <si>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</si>
  <si>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</si>
  <si>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</si>
  <si>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</si>
  <si>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</si>
  <si>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</si>
  <si>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</si>
  <si>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</si>
  <si>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</si>
  <si>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</si>
  <si>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</si>
  <si>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</si>
  <si>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</si>
  <si>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</si>
  <si>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</si>
  <si>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</si>
  <si>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</si>
  <si>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</si>
  <si>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</si>
  <si>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</si>
  <si>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</si>
  <si>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</si>
  <si>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</si>
  <si>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</si>
  <si>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</si>
  <si>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</si>
  <si>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</si>
  <si>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</si>
  <si>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</si>
  <si>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</si>
  <si>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</si>
  <si>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</si>
  <si>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</si>
  <si>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</si>
  <si>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</si>
  <si>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</si>
  <si>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</si>
  <si>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</si>
  <si>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</si>
  <si>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</si>
  <si>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</si>
  <si>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</si>
  <si>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</si>
  <si>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</si>
  <si>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</si>
  <si>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</si>
  <si>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</si>
  <si>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</si>
  <si>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</si>
  <si>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</si>
  <si>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</si>
  <si>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</si>
  <si>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</si>
  <si>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</si>
  <si>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</si>
  <si>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</si>
  <si>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</si>
  <si>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</si>
  <si>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</si>
  <si>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</si>
  <si>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</si>
  <si>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</si>
  <si>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</si>
  <si>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</si>
  <si>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</si>
  <si>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</si>
  <si>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</si>
  <si>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</si>
  <si>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</si>
  <si>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</si>
  <si>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</si>
  <si>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</si>
  <si>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</si>
  <si>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</si>
  <si>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</si>
  <si>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</si>
  <si>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</si>
  <si>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</si>
  <si>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</si>
  <si>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</si>
  <si>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</si>
  <si>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</si>
  <si>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</si>
  <si>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</si>
  <si>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</si>
  <si>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</si>
  <si>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</si>
  <si>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</si>
  <si>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</si>
  <si>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</si>
  <si>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</si>
  <si>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</si>
  <si>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</si>
  <si>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</si>
  <si>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</si>
  <si>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</si>
  <si>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</si>
  <si>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</si>
  <si>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</si>
  <si>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</si>
  <si>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</si>
  <si>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</si>
  <si>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</si>
  <si>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</si>
  <si>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</si>
  <si>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</si>
  <si>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</si>
  <si>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</si>
  <si>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</si>
  <si>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</si>
  <si>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</si>
  <si>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</si>
  <si>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</si>
  <si>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</si>
  <si>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</si>
  <si>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</si>
  <si>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</si>
  <si>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</si>
  <si>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</si>
  <si>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</si>
  <si>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</si>
  <si>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</si>
  <si>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</si>
  <si>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</si>
  <si>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</si>
  <si>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</si>
  <si>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</si>
  <si>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</si>
  <si>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</si>
  <si>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</si>
  <si>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</si>
  <si>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</si>
  <si>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</si>
  <si>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</si>
  <si>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</si>
  <si>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</si>
  <si>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</si>
  <si>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</si>
  <si>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</si>
  <si>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</si>
  <si>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</si>
  <si>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</si>
  <si>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</si>
  <si>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</si>
  <si>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</si>
  <si>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</si>
  <si>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</si>
  <si>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</si>
  <si>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</si>
  <si>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</si>
  <si>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</si>
  <si>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</si>
  <si>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</si>
  <si>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</si>
  <si>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</si>
  <si>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</si>
  <si>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</si>
  <si>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</si>
  <si>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</si>
  <si>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</si>
  <si>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</si>
  <si>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</si>
  <si>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</si>
  <si>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</si>
  <si>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</si>
  <si>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</si>
  <si>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</si>
  <si>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</si>
  <si>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</si>
  <si>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</si>
  <si>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</si>
  <si>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</si>
  <si>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</si>
  <si>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</si>
  <si>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</si>
  <si>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</si>
  <si>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</si>
  <si>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</si>
  <si>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</si>
  <si>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</si>
  <si>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</si>
  <si>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</si>
  <si>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</si>
  <si>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</si>
  <si>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</si>
  <si>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</si>
  <si>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</si>
  <si>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</si>
  <si>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</si>
  <si>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</si>
  <si>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</si>
  <si>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</si>
  <si>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</si>
  <si>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</si>
  <si>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</si>
  <si>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</si>
  <si>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</si>
  <si>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</si>
  <si>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</si>
  <si>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</si>
  <si>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</si>
  <si>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</si>
  <si>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</si>
  <si>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</si>
  <si>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</si>
  <si>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</si>
  <si>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</si>
  <si>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</si>
  <si>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</si>
  <si>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</si>
  <si>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</si>
  <si>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</si>
  <si>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</si>
  <si>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</si>
  <si>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</si>
  <si>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</si>
  <si>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</si>
  <si>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</si>
  <si>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</si>
  <si>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</si>
  <si>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</si>
  <si>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</si>
  <si>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</si>
  <si>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</si>
  <si>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</si>
  <si>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</si>
  <si>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</si>
  <si>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</si>
  <si>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</si>
  <si>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</si>
  <si>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</si>
  <si>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</si>
  <si>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</si>
  <si>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</si>
  <si>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</si>
  <si>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</si>
  <si>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</si>
  <si>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</si>
  <si>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</si>
  <si>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</si>
  <si>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</si>
  <si>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</si>
  <si>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</si>
  <si>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</si>
  <si>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</si>
  <si>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</si>
  <si>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</si>
  <si>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</si>
  <si>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</si>
  <si>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</si>
  <si>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</si>
  <si>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</si>
  <si>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</si>
  <si>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</si>
  <si>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</si>
  <si>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</si>
  <si>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</si>
  <si>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</si>
  <si>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</si>
  <si>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</si>
  <si>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</si>
  <si>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</si>
  <si>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</si>
  <si>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</si>
  <si>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</si>
  <si>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</si>
  <si>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</si>
  <si>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</si>
  <si>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</si>
  <si>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</si>
  <si>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</si>
  <si>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</si>
  <si>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</si>
  <si>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</si>
  <si>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</si>
  <si>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</si>
  <si>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</si>
  <si>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</si>
  <si>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</si>
  <si>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</si>
  <si>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</si>
  <si>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</si>
  <si>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</si>
  <si>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</si>
  <si>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</si>
  <si>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</si>
  <si>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</si>
  <si>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</si>
  <si>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</si>
  <si>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</si>
  <si>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</si>
  <si>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</si>
  <si>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</si>
  <si>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</si>
  <si>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</si>
  <si>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</si>
  <si>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</si>
  <si>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</si>
  <si>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</si>
  <si>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</si>
  <si>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</si>
  <si>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</si>
  <si>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</si>
  <si>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</si>
  <si>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</si>
  <si>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</si>
  <si>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</si>
  <si>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</si>
  <si>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</si>
  <si>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</si>
  <si>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</si>
  <si>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</si>
  <si>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</si>
  <si>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</si>
  <si>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</si>
  <si>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</si>
  <si>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</si>
  <si>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</si>
  <si>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</si>
  <si>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</si>
  <si>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</si>
  <si>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</si>
  <si>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</si>
  <si>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</si>
  <si>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</si>
  <si>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</si>
  <si>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</si>
  <si>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</si>
  <si>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</si>
  <si>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</si>
  <si>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</si>
  <si>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</si>
  <si>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</si>
  <si>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</si>
  <si>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</si>
  <si>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</si>
  <si>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</si>
  <si>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</si>
  <si>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</si>
  <si>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</si>
  <si>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</si>
  <si>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</si>
  <si>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</si>
  <si>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</si>
  <si>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</si>
  <si>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</si>
  <si>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</si>
  <si>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</si>
  <si>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</si>
  <si>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</si>
  <si>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</si>
  <si>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</si>
  <si>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</si>
  <si>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</si>
  <si>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</si>
  <si>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</si>
  <si>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</si>
  <si>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</si>
  <si>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</si>
  <si>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</si>
  <si>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</si>
  <si>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</si>
  <si>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</si>
  <si>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</si>
  <si>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</si>
  <si>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</si>
  <si>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</si>
  <si>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</si>
  <si>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</si>
  <si>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</si>
  <si>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</si>
  <si>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</si>
  <si>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</si>
  <si>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</si>
  <si>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</si>
  <si>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</si>
  <si>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</si>
  <si>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</si>
  <si>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</si>
  <si>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</si>
  <si>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</si>
  <si>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</si>
  <si>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</si>
  <si>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</si>
  <si>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</si>
  <si>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</si>
  <si>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</si>
  <si>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</si>
  <si>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</si>
  <si>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</si>
  <si>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</si>
  <si>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</si>
  <si>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</si>
  <si>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</si>
  <si>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</si>
  <si>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</si>
  <si>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</si>
  <si>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</si>
  <si>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</si>
  <si>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</si>
  <si>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</si>
  <si>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</si>
  <si>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</si>
  <si>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</si>
  <si>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</si>
  <si>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</si>
  <si>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</si>
  <si>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</si>
  <si>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</si>
  <si>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</si>
  <si>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</si>
  <si>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</si>
  <si>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</si>
  <si>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</si>
  <si>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</si>
  <si>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</si>
  <si>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</si>
  <si>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</si>
  <si>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</si>
  <si>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</si>
  <si>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</si>
  <si>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</si>
  <si>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</si>
  <si>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</si>
  <si>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</si>
  <si>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</si>
  <si>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</si>
  <si>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</si>
  <si>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</si>
  <si>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</si>
  <si>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</si>
  <si>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</si>
  <si>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</si>
  <si>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</si>
  <si>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</si>
  <si>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</si>
  <si>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</si>
  <si>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</si>
  <si>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</si>
  <si>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</si>
  <si>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</si>
  <si>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</si>
  <si>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</si>
  <si>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</si>
  <si>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</si>
  <si>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</si>
  <si>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</si>
  <si>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</si>
  <si>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</si>
  <si>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</si>
  <si>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</si>
  <si>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</si>
  <si>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</si>
  <si>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</si>
  <si>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</si>
  <si>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</si>
  <si>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</si>
  <si>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</si>
  <si>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</si>
  <si>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</si>
  <si>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</si>
  <si>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</si>
  <si>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</si>
  <si>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</si>
  <si>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</si>
  <si>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</si>
  <si>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</si>
  <si>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</si>
  <si>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</si>
  <si>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</si>
  <si>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</si>
  <si>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</si>
  <si>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</si>
  <si>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</si>
  <si>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</si>
  <si>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</si>
  <si>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</si>
  <si>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</si>
  <si>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</si>
  <si>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</si>
  <si>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</si>
  <si>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</si>
  <si>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</si>
  <si>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</si>
  <si>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</si>
  <si>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</si>
  <si>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</si>
  <si>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</si>
  <si>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</si>
  <si>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</si>
  <si>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</si>
  <si>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</si>
  <si>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</si>
  <si>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</si>
  <si>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</si>
  <si>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</si>
  <si>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</si>
  <si>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</si>
  <si>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</si>
  <si>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</si>
  <si>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</si>
  <si>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</si>
  <si>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</si>
  <si>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</si>
  <si>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</si>
  <si>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</si>
  <si>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</si>
  <si>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</si>
  <si>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</si>
  <si>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</si>
  <si>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</si>
  <si>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</si>
  <si>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</si>
  <si>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</si>
  <si>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</si>
  <si>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</si>
  <si>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</si>
  <si>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</si>
  <si>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</si>
  <si>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</si>
  <si>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</si>
  <si>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</si>
  <si>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</si>
  <si>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</si>
  <si>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</si>
  <si>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</si>
  <si>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</si>
  <si>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</si>
  <si>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</si>
  <si>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</si>
  <si>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</si>
  <si>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</si>
  <si>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</si>
  <si>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</si>
  <si>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</si>
  <si>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</si>
  <si>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</si>
  <si>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</si>
  <si>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</si>
  <si>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</si>
  <si>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</si>
  <si>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</si>
  <si>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</si>
  <si>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</si>
  <si>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</si>
  <si>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</si>
  <si>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</si>
  <si>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</si>
  <si>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</si>
  <si>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</si>
  <si>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</si>
  <si>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</si>
  <si>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</si>
  <si>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</si>
  <si>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</si>
  <si>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</si>
  <si>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</si>
  <si>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</si>
  <si>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</si>
  <si>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</si>
  <si>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</si>
  <si>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</si>
  <si>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</si>
  <si>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</si>
  <si>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</si>
  <si>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</si>
  <si>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</si>
  <si>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</si>
  <si>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</si>
  <si>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</si>
  <si>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</si>
  <si>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</si>
  <si>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</si>
  <si>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</si>
  <si>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</si>
  <si>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</si>
  <si>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</si>
  <si>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</si>
  <si>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</si>
  <si>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</si>
  <si>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</si>
  <si>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</si>
  <si>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</si>
  <si>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</si>
  <si>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</si>
  <si>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</si>
  <si>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</si>
  <si>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</si>
  <si>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</si>
  <si>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</si>
  <si>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</si>
  <si>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</si>
  <si>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</si>
  <si>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</si>
  <si>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</si>
  <si>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</si>
  <si>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</si>
  <si>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</si>
  <si>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</si>
  <si>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</si>
  <si>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</si>
  <si>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</si>
  <si>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</si>
  <si>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</si>
  <si>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</si>
  <si>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</si>
  <si>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</si>
  <si>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</si>
  <si>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</si>
  <si>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</si>
  <si>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</si>
  <si>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</si>
  <si>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</si>
  <si>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</si>
  <si>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</si>
  <si>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</si>
  <si>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</si>
  <si>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</si>
  <si>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</si>
  <si>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</si>
  <si>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</si>
  <si>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</si>
  <si>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</si>
  <si>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</si>
  <si>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</si>
  <si>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</si>
  <si>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</si>
  <si>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</si>
  <si>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</si>
  <si>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</si>
  <si>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</si>
  <si>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</si>
  <si>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</si>
  <si>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</si>
  <si>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</si>
  <si>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</si>
  <si>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</si>
  <si>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</si>
  <si>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</si>
  <si>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</si>
  <si>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</si>
  <si>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</si>
  <si>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</si>
  <si>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</si>
  <si>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</si>
  <si>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</si>
  <si>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</si>
  <si>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</si>
  <si>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</si>
  <si>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</si>
  <si>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</si>
  <si>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</si>
  <si>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</si>
  <si>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</si>
  <si>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</si>
  <si>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</si>
  <si>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</si>
  <si>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</si>
  <si>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</si>
  <si>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</si>
  <si>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</si>
  <si>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</si>
  <si>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</si>
  <si>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</si>
  <si>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</si>
  <si>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</si>
  <si>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</si>
  <si>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</si>
  <si>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</si>
  <si>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</si>
  <si>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</si>
  <si>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</si>
  <si>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</si>
  <si>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</si>
  <si>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</si>
  <si>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</si>
  <si>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</si>
  <si>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</si>
  <si>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</si>
  <si>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</si>
  <si>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</si>
  <si>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</si>
  <si>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</si>
  <si>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</si>
  <si>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</si>
  <si>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</si>
  <si>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</si>
  <si>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</si>
  <si>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</si>
  <si>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</si>
  <si>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</si>
  <si>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</si>
  <si>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</si>
  <si>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</si>
  <si>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</si>
  <si>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</si>
  <si>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</si>
  <si>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</si>
  <si>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</si>
  <si>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</si>
  <si>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</si>
  <si>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</si>
  <si>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</si>
  <si>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</si>
  <si>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</si>
  <si>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</si>
  <si>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</si>
  <si>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</si>
  <si>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</si>
  <si>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</si>
  <si>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</si>
  <si>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</si>
  <si>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</si>
  <si>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</si>
  <si>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</si>
  <si>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</si>
  <si>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</si>
  <si>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</si>
  <si>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</si>
  <si>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</si>
  <si>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</si>
  <si>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</si>
  <si>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</si>
  <si>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</si>
  <si>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</si>
  <si>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</si>
  <si>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</si>
  <si>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</si>
  <si>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</si>
  <si>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</si>
  <si>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</si>
  <si>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</si>
  <si>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</si>
  <si>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</si>
  <si>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</si>
  <si>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</si>
  <si>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</si>
  <si>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</si>
  <si>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</si>
  <si>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</si>
  <si>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</si>
  <si>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</si>
  <si>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</si>
  <si>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</si>
  <si>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</si>
  <si>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</si>
  <si>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</si>
  <si>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</si>
  <si>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</si>
  <si>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</si>
  <si>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</si>
  <si>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</si>
  <si>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</si>
  <si>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</si>
  <si>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</si>
  <si>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</si>
  <si>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</si>
  <si>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</si>
  <si>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</si>
  <si>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</si>
  <si>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</si>
  <si>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</si>
  <si>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</si>
  <si>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</si>
  <si>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</si>
  <si>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</si>
  <si>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</si>
  <si>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</si>
  <si>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</si>
  <si>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</si>
  <si>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</si>
  <si>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</si>
  <si>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</si>
  <si>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</si>
  <si>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</si>
  <si>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</si>
  <si>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</si>
  <si>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</si>
  <si>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</si>
  <si>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</si>
  <si>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</si>
  <si>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</si>
  <si>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</si>
  <si>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</si>
  <si>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</si>
  <si>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</si>
  <si>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</si>
  <si>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</si>
  <si>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</si>
  <si>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</si>
  <si>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</si>
  <si>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</si>
  <si>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</si>
  <si>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</si>
  <si>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</si>
  <si>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</si>
  <si>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</si>
  <si>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</si>
  <si>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</si>
  <si>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</si>
  <si>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</si>
  <si>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</si>
  <si>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</si>
  <si>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</si>
  <si>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</si>
  <si>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</si>
  <si>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</si>
  <si>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</si>
  <si>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</si>
  <si>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</si>
  <si>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</si>
  <si>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</si>
  <si>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</si>
  <si>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</si>
  <si>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</si>
  <si>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</si>
  <si>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</si>
  <si>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</si>
  <si>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</si>
  <si>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</si>
  <si>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</si>
  <si>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</si>
  <si>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</si>
  <si>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</si>
  <si>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</si>
  <si>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</si>
  <si>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</si>
  <si>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</si>
  <si>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</si>
  <si>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</si>
  <si>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</si>
  <si>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</si>
  <si>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</si>
  <si>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</si>
  <si>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</si>
  <si>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</si>
  <si>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</si>
  <si>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</si>
  <si>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</si>
  <si>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</si>
  <si>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</si>
  <si>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</si>
  <si>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</si>
  <si>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</si>
  <si>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</si>
  <si>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</si>
  <si>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</si>
  <si>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</si>
  <si>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</si>
  <si>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</si>
  <si>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</si>
  <si>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</si>
  <si>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</si>
  <si>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</si>
  <si>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</si>
  <si>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</si>
  <si>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</si>
  <si>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</si>
  <si>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</si>
  <si>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</si>
  <si>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</si>
  <si>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</si>
  <si>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</si>
  <si>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</si>
  <si>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</si>
  <si>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</si>
  <si>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</si>
  <si>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</si>
  <si>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</si>
  <si>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</si>
  <si>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</si>
  <si>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</si>
  <si>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</si>
  <si>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</si>
  <si>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</si>
  <si>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</si>
  <si>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</si>
  <si>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</si>
  <si>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</si>
  <si>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</si>
  <si>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</si>
  <si>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</si>
  <si>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</si>
  <si>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</si>
  <si>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</si>
  <si>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</si>
  <si>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</si>
  <si>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</si>
  <si>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</si>
  <si>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</si>
  <si>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</si>
  <si>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</si>
  <si>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</si>
  <si>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</si>
  <si>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</si>
  <si>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</si>
  <si>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</si>
  <si>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</si>
  <si>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</si>
  <si>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</si>
  <si>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</si>
  <si>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</si>
  <si>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</si>
  <si>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</si>
  <si>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</si>
  <si>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</si>
  <si>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</si>
  <si>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</si>
  <si>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</si>
  <si>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</si>
  <si>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</si>
  <si>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</si>
  <si>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</si>
  <si>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</si>
  <si>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</si>
  <si>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</si>
  <si>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</si>
  <si>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</si>
  <si>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</si>
  <si>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</si>
  <si>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</si>
  <si>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</si>
  <si>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</si>
  <si>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</si>
  <si>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</si>
  <si>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</si>
  <si>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</si>
  <si>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</si>
  <si>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</si>
  <si>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</si>
  <si>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</si>
  <si>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</si>
  <si>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</si>
  <si>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</si>
  <si>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</si>
  <si>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</si>
  <si>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</si>
  <si>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</si>
  <si>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</si>
  <si>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</si>
  <si>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</si>
  <si>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</si>
  <si>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</si>
  <si>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</si>
  <si>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</si>
  <si>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</si>
  <si>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</si>
  <si>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</si>
  <si>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</si>
  <si>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</si>
  <si>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</si>
  <si>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</si>
  <si>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</si>
  <si>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</si>
  <si>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</si>
  <si>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</si>
  <si>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</si>
  <si>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</si>
  <si>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</si>
  <si>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</si>
  <si>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</si>
  <si>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</si>
  <si>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</si>
  <si>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</si>
  <si>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</si>
  <si>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</si>
  <si>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</si>
  <si>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</si>
  <si>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</si>
  <si>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</si>
  <si>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</si>
  <si>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</si>
  <si>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</si>
  <si>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</si>
  <si>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</si>
  <si>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</si>
  <si>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</si>
  <si>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</si>
  <si>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</si>
  <si>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</si>
  <si>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</si>
  <si>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</si>
  <si>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</si>
  <si>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</si>
  <si>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</si>
  <si>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</si>
  <si>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</si>
  <si>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</si>
  <si>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</si>
  <si>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</si>
  <si>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</si>
  <si>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</si>
  <si>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</si>
  <si>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</si>
  <si>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</si>
  <si>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</si>
  <si>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</si>
  <si>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</si>
  <si>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</si>
  <si>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</si>
  <si>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</si>
  <si>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</si>
  <si>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</si>
  <si>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</si>
  <si>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</si>
  <si>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</si>
  <si>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</si>
  <si>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</si>
  <si>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</si>
  <si>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</si>
  <si>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</si>
  <si>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</si>
  <si>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</si>
  <si>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</si>
  <si>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</si>
  <si>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</si>
  <si>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</si>
  <si>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</si>
  <si>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</si>
  <si>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</si>
  <si>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</si>
  <si>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</si>
  <si>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</si>
  <si>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</si>
  <si>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</si>
  <si>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</si>
  <si>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</si>
  <si>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</si>
  <si>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</si>
  <si>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</si>
  <si>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</si>
  <si>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</si>
  <si>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</si>
  <si>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</si>
  <si>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</si>
  <si>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</si>
  <si>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</si>
  <si>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</si>
  <si>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</si>
  <si>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</si>
  <si>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</si>
  <si>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</si>
  <si>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</si>
  <si>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</si>
  <si>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</si>
  <si>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</si>
  <si>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</si>
  <si>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</si>
  <si>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</si>
  <si>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</si>
  <si>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</si>
  <si>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</si>
  <si>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</si>
  <si>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</si>
  <si>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</si>
  <si>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</si>
  <si>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</si>
  <si>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</si>
  <si>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</si>
  <si>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</si>
  <si>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</si>
  <si>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</si>
  <si>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</si>
  <si>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</si>
  <si>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</si>
  <si>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</si>
  <si>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</si>
  <si>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</si>
  <si>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</si>
  <si>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</si>
  <si>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</si>
  <si>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</si>
  <si>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</si>
  <si>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</si>
  <si>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</si>
  <si>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</si>
  <si>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</si>
  <si>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</si>
  <si>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</si>
  <si>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</si>
  <si>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</si>
  <si>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</si>
  <si>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</si>
  <si>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</si>
  <si>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</si>
  <si>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</si>
  <si>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</si>
  <si>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</si>
  <si>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</si>
  <si>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</si>
  <si>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</si>
  <si>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</si>
  <si>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</si>
  <si>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</si>
  <si>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</si>
  <si>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</si>
  <si>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</si>
  <si>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</si>
  <si>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</si>
  <si>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</si>
  <si>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</si>
  <si>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</si>
  <si>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</si>
  <si>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</si>
  <si>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</si>
  <si>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</si>
  <si>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</si>
  <si>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</si>
  <si>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</si>
  <si>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</si>
  <si>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</si>
  <si>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</si>
  <si>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</si>
  <si>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</si>
  <si>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</si>
  <si>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</si>
  <si>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</si>
  <si>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</si>
  <si>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</si>
  <si>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</si>
  <si>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</si>
  <si>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</si>
  <si>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</si>
  <si>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</si>
  <si>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</si>
  <si>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</si>
  <si>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</si>
  <si>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</si>
  <si>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</si>
  <si>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</si>
  <si>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</si>
  <si>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</si>
  <si>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</si>
  <si>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</si>
  <si>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</si>
  <si>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</si>
  <si>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</si>
  <si>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</si>
  <si>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</si>
  <si>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</si>
  <si>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</si>
  <si>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</si>
  <si>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</si>
  <si>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</si>
  <si>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</si>
  <si>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</si>
  <si>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</si>
  <si>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</si>
  <si>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</si>
  <si>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</si>
  <si>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</si>
  <si>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</si>
  <si>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</si>
  <si>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</si>
  <si>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</si>
  <si>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</si>
  <si>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</si>
  <si>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</si>
  <si>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</si>
  <si>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</si>
  <si>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</si>
  <si>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</si>
  <si>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</si>
  <si>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</si>
  <si>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</si>
  <si>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</si>
  <si>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</si>
  <si>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</si>
  <si>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</si>
  <si>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</si>
  <si>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</si>
  <si>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</si>
  <si>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</si>
  <si>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</si>
  <si>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</si>
  <si>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</si>
  <si>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</si>
  <si>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</si>
  <si>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</si>
  <si>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</si>
  <si>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</si>
  <si>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</si>
  <si>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</si>
  <si>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</si>
  <si>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</si>
  <si>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</si>
  <si>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</si>
  <si>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</si>
  <si>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</si>
  <si>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</si>
  <si>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</si>
  <si>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</si>
  <si>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</si>
  <si>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</si>
  <si>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</si>
  <si>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</si>
  <si>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</si>
  <si>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</si>
  <si>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</si>
  <si>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</si>
  <si>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</si>
  <si>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</si>
  <si>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</si>
  <si>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</si>
  <si>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</si>
  <si>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</si>
  <si>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</si>
  <si>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</si>
  <si>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</si>
  <si>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</si>
  <si>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</si>
  <si>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</si>
  <si>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</si>
  <si>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</si>
  <si>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</si>
  <si>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</si>
  <si>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</si>
  <si>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</si>
  <si>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</si>
  <si>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</si>
  <si>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</si>
  <si>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</si>
  <si>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</si>
  <si>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</si>
  <si>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</si>
  <si>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</si>
  <si>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</si>
  <si>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</si>
  <si>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</si>
  <si>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</si>
  <si>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</si>
  <si>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</si>
  <si>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</si>
  <si>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</si>
  <si>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</si>
  <si>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</si>
  <si>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</si>
  <si>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</si>
  <si>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</si>
  <si>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</si>
  <si>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</si>
  <si>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</si>
  <si>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</si>
  <si>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</si>
  <si>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</si>
  <si>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</si>
  <si>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</si>
  <si>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</si>
  <si>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</si>
  <si>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</si>
  <si>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</si>
  <si>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</si>
  <si>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</si>
  <si>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</si>
  <si>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</si>
  <si>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</si>
  <si>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</si>
  <si>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</si>
  <si>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</si>
  <si>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</si>
  <si>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</si>
  <si>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</si>
  <si>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</si>
  <si>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</si>
  <si>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</si>
  <si>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</si>
  <si>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</si>
  <si>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</si>
  <si>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</si>
  <si>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</si>
  <si>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</si>
  <si>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</si>
  <si>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</si>
  <si>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</si>
  <si>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</si>
  <si>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</si>
  <si>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</si>
  <si>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</si>
  <si>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</si>
  <si>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</si>
  <si>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</si>
  <si>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</si>
  <si>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</si>
  <si>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</si>
  <si>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</si>
  <si>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</si>
  <si>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</si>
  <si>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</si>
  <si>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</si>
  <si>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</si>
  <si>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</si>
  <si>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</si>
  <si>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</si>
  <si>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</si>
  <si>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</si>
  <si>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</si>
  <si>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</si>
  <si>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</si>
  <si>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</si>
  <si>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</si>
  <si>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</si>
  <si>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</si>
  <si>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</si>
  <si>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</si>
  <si>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</si>
  <si>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</si>
  <si>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</si>
  <si>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</si>
  <si>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</si>
  <si>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</si>
  <si>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</si>
  <si>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</si>
  <si>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</si>
  <si>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</si>
  <si>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</si>
  <si>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</si>
  <si>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</si>
  <si>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</si>
  <si>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</si>
  <si>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</si>
  <si>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</si>
  <si>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</si>
  <si>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</si>
  <si>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</si>
  <si>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</si>
  <si>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</si>
  <si>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</si>
  <si>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</si>
  <si>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</si>
  <si>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</si>
  <si>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</si>
  <si>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</si>
  <si>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</si>
  <si>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</si>
  <si>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</si>
  <si>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</si>
  <si>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</si>
  <si>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</si>
  <si>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</si>
  <si>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</si>
  <si>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</si>
  <si>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</si>
  <si>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</si>
  <si>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</si>
  <si>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</si>
  <si>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</si>
  <si>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</si>
  <si>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</si>
  <si>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</si>
  <si>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</si>
  <si>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</si>
  <si>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</si>
  <si>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</si>
  <si>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</si>
  <si>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</si>
  <si>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</si>
  <si>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</si>
  <si>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</si>
  <si>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</si>
  <si>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</si>
  <si>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</si>
  <si>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</si>
  <si>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</si>
  <si>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</si>
  <si>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</si>
  <si>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</si>
  <si>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</si>
  <si>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</si>
  <si>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</si>
  <si>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</si>
  <si>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</si>
  <si>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</si>
  <si>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</si>
  <si>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</si>
  <si>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</si>
  <si>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</si>
  <si>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</si>
  <si>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</si>
  <si>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</si>
  <si>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</si>
  <si>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</si>
  <si>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</si>
  <si>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</si>
  <si>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</si>
  <si>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</si>
  <si>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</si>
  <si>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</si>
  <si>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</si>
  <si>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</si>
  <si>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</si>
  <si>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</si>
  <si>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</si>
  <si>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</si>
  <si>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</si>
  <si>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</si>
  <si>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</si>
  <si>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</si>
  <si>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</si>
  <si>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</si>
  <si>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</si>
  <si>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</si>
  <si>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</si>
  <si>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</si>
  <si>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</si>
  <si>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</si>
  <si>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</si>
  <si>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</si>
  <si>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</si>
  <si>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</si>
  <si>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</si>
  <si>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</si>
  <si>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</si>
  <si>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</si>
  <si>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</si>
  <si>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</si>
  <si>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</si>
  <si>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</si>
  <si>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</si>
  <si>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</si>
  <si>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</si>
  <si>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</si>
  <si>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</si>
  <si>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</si>
  <si>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</si>
  <si>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</si>
  <si>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</si>
  <si>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</si>
  <si>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</si>
  <si>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</si>
  <si>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</si>
  <si>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</si>
  <si>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</si>
  <si>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</si>
  <si>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</si>
  <si>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</si>
  <si>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</si>
  <si>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</si>
  <si>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</si>
  <si>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</si>
  <si>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</si>
  <si>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</si>
  <si>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</si>
  <si>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</si>
  <si>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</si>
  <si>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</si>
  <si>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</si>
  <si>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</si>
  <si>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</si>
  <si>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</si>
  <si>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</si>
  <si>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</si>
  <si>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</si>
  <si>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</si>
  <si>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</si>
  <si>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</si>
  <si>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</si>
  <si>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</si>
  <si>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</si>
  <si>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</si>
  <si>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</si>
  <si>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</si>
  <si>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</si>
  <si>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</si>
  <si>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</si>
  <si>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</si>
  <si>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</si>
  <si>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</si>
  <si>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</si>
  <si>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</si>
  <si>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</si>
  <si>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</si>
  <si>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</si>
  <si>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</si>
  <si>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</si>
  <si>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</si>
  <si>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</si>
  <si>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</si>
  <si>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</si>
  <si>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</si>
  <si>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</si>
  <si>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</si>
  <si>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</si>
  <si>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</si>
  <si>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</si>
  <si>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</si>
  <si>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</si>
  <si>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</si>
  <si>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</si>
  <si>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</si>
  <si>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</si>
  <si>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</si>
  <si>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</si>
  <si>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</si>
  <si>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</si>
  <si>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</si>
  <si>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</si>
  <si>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</si>
  <si>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</si>
  <si>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</si>
  <si>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</si>
  <si>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</si>
  <si>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</si>
  <si>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</si>
  <si>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</si>
  <si>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</si>
  <si>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</si>
  <si>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</si>
  <si>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</si>
  <si>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</si>
  <si>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</si>
  <si>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</si>
  <si>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</si>
  <si>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</si>
  <si>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</si>
  <si>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</si>
  <si>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</si>
  <si>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</si>
  <si>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</si>
  <si>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</si>
  <si>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</si>
  <si>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</si>
  <si>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</si>
  <si>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</si>
  <si>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</si>
  <si>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</si>
  <si>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</si>
  <si>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</si>
  <si>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</si>
  <si>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</si>
  <si>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</si>
  <si>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</si>
  <si>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</si>
  <si>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</si>
  <si>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</si>
  <si>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</si>
  <si>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</si>
  <si>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</si>
  <si>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</si>
  <si>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</si>
  <si>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</si>
  <si>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</si>
  <si>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</si>
  <si>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</si>
  <si>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</si>
  <si>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</si>
  <si>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</si>
  <si>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</si>
  <si>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</si>
  <si>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</si>
  <si>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</si>
  <si>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</si>
  <si>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</si>
  <si>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</si>
  <si>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</si>
  <si>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</si>
  <si>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</si>
  <si>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</si>
  <si>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</si>
  <si>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</si>
  <si>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</si>
  <si>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</si>
  <si>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</si>
  <si>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</si>
  <si>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</si>
  <si>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</si>
  <si>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</si>
  <si>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</si>
  <si>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</si>
  <si>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</si>
  <si>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</si>
  <si>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</si>
  <si>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</si>
  <si>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</si>
  <si>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</si>
  <si>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</si>
  <si>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</si>
  <si>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</si>
  <si>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</si>
  <si>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</si>
  <si>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</si>
  <si>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</si>
  <si>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</si>
  <si>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</si>
  <si>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</si>
  <si>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</si>
  <si>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</si>
  <si>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</si>
  <si>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</si>
  <si>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</si>
  <si>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</si>
  <si>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</si>
  <si>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</si>
  <si>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</si>
  <si>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</si>
  <si>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</si>
  <si>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</si>
  <si>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</si>
  <si>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</si>
  <si>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</si>
  <si>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</si>
  <si>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</si>
  <si>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</si>
  <si>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</si>
  <si>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</si>
  <si>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</si>
  <si>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</si>
  <si>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</si>
  <si>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</si>
  <si>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</si>
  <si>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</si>
  <si>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</si>
  <si>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</si>
  <si>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</si>
  <si>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</si>
  <si>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</si>
  <si>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</si>
  <si>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</si>
  <si>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</si>
  <si>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</si>
  <si>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</si>
  <si>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</si>
  <si>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</si>
  <si>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</si>
  <si>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</si>
  <si>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</si>
  <si>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</si>
  <si>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</si>
  <si>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</si>
  <si>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</si>
  <si>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</si>
  <si>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</si>
  <si>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</si>
  <si>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</si>
  <si>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</si>
  <si>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</si>
  <si>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</si>
  <si>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</si>
  <si>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</si>
  <si>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</si>
  <si>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</si>
  <si>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</si>
  <si>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</si>
  <si>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</si>
  <si>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</si>
  <si>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</si>
  <si>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</si>
  <si>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</si>
  <si>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</si>
  <si>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</si>
  <si>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</si>
  <si>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</si>
  <si>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</si>
  <si>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</si>
  <si>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</si>
  <si>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</si>
  <si>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</si>
  <si>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</si>
  <si>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</si>
  <si>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</si>
  <si>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</si>
  <si>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</si>
  <si>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</si>
  <si>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</si>
  <si>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</si>
  <si>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</si>
  <si>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</si>
  <si>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</si>
  <si>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</si>
  <si>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</si>
  <si>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</si>
  <si>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</si>
  <si>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</si>
  <si>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</si>
  <si>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</si>
  <si>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</si>
  <si>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</si>
  <si>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</si>
  <si>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</si>
  <si>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</si>
  <si>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</si>
  <si>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</si>
  <si>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</si>
  <si>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</si>
  <si>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</si>
  <si>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</si>
  <si>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</si>
  <si>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</si>
  <si>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</si>
  <si>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</si>
  <si>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</si>
  <si>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</si>
  <si>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</si>
  <si>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</si>
  <si>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</si>
  <si>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</si>
  <si>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</si>
  <si>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</si>
  <si>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</si>
  <si>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</si>
  <si>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</si>
  <si>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</si>
  <si>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</si>
  <si>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</si>
  <si>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</si>
  <si>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</si>
  <si>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</si>
  <si>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</si>
  <si>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</si>
  <si>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</si>
  <si>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</si>
  <si>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</si>
  <si>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</si>
  <si>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</si>
  <si>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</si>
  <si>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</si>
  <si>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</si>
  <si>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</si>
  <si>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</si>
  <si>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</si>
  <si>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</si>
  <si>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</si>
  <si>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</si>
  <si>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</si>
  <si>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</si>
  <si>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</si>
  <si>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</si>
  <si>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</si>
  <si>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</si>
  <si>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</si>
  <si>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</si>
  <si>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</si>
  <si>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</si>
  <si>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</si>
  <si>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</si>
  <si>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</si>
  <si>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</si>
  <si>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</si>
  <si>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</si>
  <si>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</si>
  <si>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</si>
  <si>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</si>
  <si>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</si>
  <si>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</si>
  <si>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</si>
  <si>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</si>
  <si>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</si>
  <si>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</si>
  <si>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</si>
  <si>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</si>
  <si>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</si>
  <si>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</si>
  <si>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</si>
  <si>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</si>
  <si>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</si>
  <si>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</si>
  <si>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</si>
  <si>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</si>
  <si>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</si>
  <si>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</si>
  <si>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</si>
  <si>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</si>
  <si>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</si>
  <si>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</si>
  <si>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</si>
  <si>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</si>
  <si>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</si>
  <si>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</si>
  <si>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</si>
  <si>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</si>
  <si>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</si>
  <si>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</si>
  <si>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</si>
  <si>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</si>
  <si>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</si>
  <si>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</si>
  <si>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</si>
  <si>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</si>
  <si>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</si>
  <si>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</si>
  <si>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</si>
  <si>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</si>
  <si>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</si>
  <si>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</si>
  <si>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</si>
  <si>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</si>
  <si>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</si>
  <si>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</si>
  <si>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</si>
  <si>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</si>
  <si>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</si>
  <si>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</si>
  <si>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</si>
  <si>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</si>
  <si>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</si>
  <si>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</si>
  <si>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</si>
  <si>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</si>
  <si>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</si>
  <si>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</si>
  <si>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</si>
  <si>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</si>
  <si>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</si>
  <si>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</si>
  <si>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</si>
  <si>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</si>
  <si>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</si>
  <si>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</si>
  <si>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</si>
  <si>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</si>
  <si>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</si>
  <si>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</si>
  <si>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</si>
  <si>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</si>
  <si>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</si>
  <si>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</si>
  <si>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</si>
  <si>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</si>
  <si>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</si>
  <si>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</si>
  <si>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</si>
  <si>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</si>
  <si>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</si>
  <si>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</si>
  <si>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</si>
  <si>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</si>
  <si>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</si>
  <si>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</si>
  <si>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</si>
  <si>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</si>
  <si>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</si>
  <si>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</si>
  <si>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</si>
  <si>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</si>
  <si>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</si>
  <si>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</si>
  <si>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</si>
  <si>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</si>
  <si>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</si>
  <si>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</si>
  <si>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</si>
  <si>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</si>
  <si>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</si>
  <si>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</si>
  <si>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</si>
  <si>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</si>
  <si>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</si>
  <si>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</si>
  <si>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</si>
  <si>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</si>
  <si>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</si>
  <si>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</si>
  <si>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</si>
  <si>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</si>
  <si>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</si>
  <si>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</si>
  <si>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</si>
  <si>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</si>
  <si>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</si>
  <si>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</si>
  <si>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</si>
  <si>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</si>
  <si>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</si>
  <si>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</si>
  <si>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</si>
  <si>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</si>
  <si>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</si>
  <si>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</si>
  <si>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</si>
  <si>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</si>
  <si>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</si>
  <si>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</si>
  <si>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</si>
  <si>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</si>
  <si>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</si>
  <si>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</si>
  <si>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</si>
  <si>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</si>
  <si>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</si>
  <si>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</si>
  <si>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</si>
  <si>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</si>
  <si>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</si>
  <si>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</si>
  <si>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</si>
  <si>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</si>
  <si>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</si>
  <si>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</si>
  <si>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</si>
  <si>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</si>
  <si>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</si>
  <si>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</si>
  <si>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</si>
  <si>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</si>
  <si>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</si>
  <si>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</si>
  <si>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</si>
  <si>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</si>
  <si>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</si>
  <si>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</si>
  <si>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</si>
  <si>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</si>
  <si>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</si>
  <si>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</si>
  <si>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</si>
  <si>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</si>
  <si>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</si>
  <si>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</si>
  <si>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</si>
  <si>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</si>
  <si>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</si>
  <si>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</si>
  <si>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</si>
  <si>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</si>
  <si>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</si>
  <si>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</si>
  <si>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</si>
  <si>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</si>
  <si>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</si>
  <si>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</si>
  <si>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</si>
  <si>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</si>
  <si>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</si>
  <si>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</si>
  <si>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</si>
  <si>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</si>
  <si>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</si>
  <si>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</si>
  <si>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</si>
  <si>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</si>
  <si>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</si>
  <si>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</si>
  <si>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</si>
  <si>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</si>
  <si>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</si>
  <si>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</si>
  <si>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</si>
  <si>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</si>
  <si>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</si>
  <si>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</si>
  <si>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</si>
  <si>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</si>
  <si>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</si>
  <si>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</si>
  <si>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</si>
  <si>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</si>
  <si>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</si>
  <si>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</si>
  <si>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</si>
  <si>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</si>
  <si>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</si>
  <si>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</si>
  <si>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</si>
  <si>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</si>
  <si>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</si>
  <si>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</si>
  <si>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</si>
  <si>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</si>
  <si>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</si>
  <si>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</si>
  <si>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</si>
  <si>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</si>
  <si>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</si>
  <si>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</si>
  <si>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</si>
  <si>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</si>
  <si>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</si>
  <si>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</si>
  <si>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</si>
  <si>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</si>
  <si>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</si>
  <si>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</si>
  <si>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</si>
  <si>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</si>
  <si>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</si>
  <si>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</si>
  <si>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</si>
  <si>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</si>
  <si>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</si>
  <si>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</si>
  <si>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</si>
  <si>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</si>
  <si>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</si>
  <si>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</si>
  <si>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</si>
  <si>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</si>
  <si>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</si>
  <si>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</si>
  <si>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</si>
  <si>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</si>
  <si>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</si>
  <si>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</si>
  <si>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</si>
  <si>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</si>
  <si>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</si>
  <si>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</si>
  <si>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</si>
  <si>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</si>
  <si>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</si>
  <si>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</si>
  <si>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</si>
  <si>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</si>
  <si>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</si>
  <si>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</si>
  <si>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</si>
  <si>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</si>
  <si>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</si>
  <si>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</si>
  <si>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</si>
  <si>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</si>
  <si>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</si>
  <si>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</si>
  <si>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</si>
  <si>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</si>
  <si>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</si>
  <si>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</si>
  <si>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</si>
  <si>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</si>
  <si>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</si>
  <si>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</si>
  <si>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</si>
  <si>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</si>
  <si>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</si>
  <si>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</si>
  <si>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</si>
  <si>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</si>
  <si>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</si>
  <si>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</si>
  <si>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</si>
  <si>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</si>
  <si>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</si>
  <si>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</si>
  <si>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</si>
  <si>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</si>
  <si>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</si>
  <si>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</si>
  <si>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</si>
  <si>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</si>
  <si>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</si>
  <si>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</si>
  <si>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</si>
  <si>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</si>
  <si>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</si>
  <si>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</si>
  <si>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</si>
  <si>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</si>
  <si>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</si>
  <si>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</si>
  <si>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</si>
  <si>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</si>
  <si>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</si>
  <si>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</si>
  <si>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</si>
  <si>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</si>
  <si>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</si>
  <si>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</si>
  <si>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</si>
  <si>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</si>
  <si>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</si>
  <si>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</si>
  <si>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</si>
  <si>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</si>
  <si>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</si>
  <si>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</si>
  <si>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</si>
  <si>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</si>
  <si>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</si>
  <si>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</si>
  <si>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</si>
  <si>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</si>
  <si>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</si>
  <si>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</si>
  <si>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</si>
  <si>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</si>
  <si>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</si>
  <si>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</si>
  <si>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</si>
  <si>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</si>
  <si>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</si>
  <si>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</si>
  <si>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</si>
  <si>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</si>
  <si>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</si>
  <si>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</si>
  <si>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</si>
  <si>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</si>
  <si>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</si>
  <si>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</si>
  <si>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</si>
  <si>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</si>
  <si>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</si>
  <si>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</si>
  <si>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</si>
  <si>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</si>
  <si>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</si>
  <si>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</si>
  <si>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</si>
  <si>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</si>
  <si>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</si>
  <si>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</si>
  <si>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</si>
  <si>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</si>
  <si>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</si>
  <si>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</si>
  <si>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</si>
  <si>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</si>
  <si>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</si>
  <si>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</si>
  <si>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</si>
  <si>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</si>
  <si>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</si>
  <si>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</si>
  <si>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</si>
  <si>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</si>
  <si>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</si>
  <si>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</si>
  <si>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</si>
  <si>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</si>
  <si>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</si>
  <si>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</si>
  <si>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</si>
  <si>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</si>
  <si>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</si>
  <si>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</si>
  <si>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</si>
  <si>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</si>
  <si>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</si>
  <si>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</si>
  <si>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</si>
  <si>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</si>
  <si>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</si>
  <si>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</si>
  <si>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</si>
  <si>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</si>
  <si>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</si>
  <si>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</si>
  <si>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</si>
  <si>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</si>
  <si>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</si>
  <si>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</si>
  <si>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</si>
  <si>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</si>
  <si>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</si>
  <si>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</si>
  <si>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</si>
  <si>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</si>
  <si>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</si>
  <si>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</si>
  <si>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</si>
  <si>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</si>
  <si>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</si>
  <si>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</si>
  <si>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</si>
  <si>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</si>
  <si>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</si>
  <si>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</si>
  <si>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</si>
  <si>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</si>
  <si>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</si>
  <si>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</si>
  <si>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</si>
  <si>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</si>
  <si>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</si>
  <si>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</si>
  <si>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</si>
  <si>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</si>
  <si>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</si>
  <si>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</si>
  <si>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</si>
  <si>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</si>
  <si>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</si>
  <si>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</si>
  <si>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</si>
  <si>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</si>
  <si>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</si>
  <si>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</si>
  <si>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</si>
  <si>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</si>
  <si>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</si>
  <si>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</si>
  <si>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</si>
  <si>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</si>
  <si>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</si>
  <si>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</si>
  <si>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</si>
  <si>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</si>
  <si>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</si>
  <si>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</si>
  <si>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</si>
  <si>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</si>
  <si>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</si>
  <si>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</si>
  <si>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</si>
  <si>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</si>
  <si>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</si>
  <si>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</si>
  <si>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</si>
  <si>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</si>
  <si>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</si>
  <si>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</si>
  <si>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</si>
  <si>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</si>
  <si>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</si>
  <si>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</si>
  <si>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</si>
  <si>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</si>
  <si>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</si>
  <si>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</si>
  <si>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</si>
  <si>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</si>
  <si>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</si>
  <si>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</si>
  <si>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</si>
  <si>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</si>
  <si>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</si>
  <si>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</si>
  <si>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</si>
  <si>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</si>
  <si>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</si>
  <si>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</si>
  <si>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</si>
  <si>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</si>
  <si>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</si>
  <si>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</si>
  <si>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</si>
  <si>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</si>
  <si>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</si>
  <si>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</si>
  <si>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</si>
  <si>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</si>
  <si>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</si>
  <si>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</si>
  <si>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</si>
  <si>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</si>
  <si>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</si>
  <si>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</si>
  <si>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</si>
  <si>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</si>
  <si>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</si>
  <si>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</si>
  <si>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</si>
  <si>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</si>
  <si>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</si>
  <si>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</si>
  <si>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</si>
  <si>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</si>
  <si>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</si>
  <si>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</si>
  <si>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</si>
  <si>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</si>
  <si>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</si>
  <si>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</si>
  <si>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</si>
  <si>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</si>
  <si>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</si>
  <si>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</si>
  <si>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</si>
  <si>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</si>
  <si>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</si>
  <si>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</si>
  <si>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</si>
  <si>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</si>
  <si>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</si>
  <si>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</si>
  <si>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</si>
  <si>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</si>
  <si>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</si>
  <si>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</si>
  <si>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</si>
  <si>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</si>
  <si>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</si>
  <si>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</si>
  <si>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</si>
  <si>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</si>
  <si>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</si>
  <si>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</si>
  <si>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</si>
  <si>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</si>
  <si>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</si>
  <si>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</si>
  <si>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</si>
  <si>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</si>
  <si>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</si>
  <si>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</si>
  <si>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</si>
  <si>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</si>
  <si>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</si>
  <si>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</si>
  <si>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</si>
  <si>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</si>
  <si>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</si>
  <si>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</si>
  <si>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</si>
  <si>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</si>
  <si>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</si>
  <si>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</si>
  <si>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</si>
  <si>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</si>
  <si>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</si>
  <si>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</si>
  <si>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</si>
  <si>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</si>
  <si>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</si>
  <si>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</si>
  <si>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</si>
  <si>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</si>
  <si>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</si>
  <si>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</si>
  <si>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</si>
  <si>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</si>
  <si>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</si>
  <si>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</si>
  <si>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</si>
  <si>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</si>
  <si>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</si>
  <si>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</si>
  <si>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</si>
  <si>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</si>
  <si>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</si>
  <si>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</si>
  <si>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</si>
  <si>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</si>
  <si>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</si>
  <si>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</si>
  <si>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</si>
  <si>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</si>
  <si>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</si>
  <si>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</si>
  <si>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</si>
  <si>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</si>
  <si>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</si>
  <si>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</si>
  <si>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</si>
  <si>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</si>
  <si>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</si>
  <si>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</si>
  <si>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</si>
  <si>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</si>
  <si>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</si>
  <si>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</si>
  <si>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</si>
  <si>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</si>
  <si>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</si>
  <si>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</si>
  <si>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</si>
  <si>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</si>
  <si>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</si>
  <si>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</si>
  <si>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</si>
  <si>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</si>
  <si>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</si>
  <si>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</si>
  <si>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</si>
  <si>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</si>
  <si>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</si>
  <si>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</si>
  <si>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</si>
  <si>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</si>
  <si>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</si>
  <si>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</si>
  <si>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</si>
  <si>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</si>
  <si>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</si>
  <si>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</si>
  <si>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</si>
  <si>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</si>
  <si>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</si>
  <si>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</si>
  <si>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</si>
  <si>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</si>
  <si>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</si>
  <si>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</si>
  <si>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</si>
  <si>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</si>
  <si>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</si>
  <si>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</si>
  <si>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</si>
  <si>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</si>
  <si>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</si>
  <si>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</si>
  <si>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</si>
  <si>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</si>
  <si>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</si>
  <si>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</si>
  <si>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</si>
  <si>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</si>
  <si>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</si>
  <si>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</si>
  <si>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</si>
  <si>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</si>
  <si>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</si>
  <si>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</si>
  <si>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</si>
  <si>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</si>
  <si>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</si>
  <si>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</si>
  <si>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</si>
  <si>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</si>
  <si>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</si>
  <si>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</si>
  <si>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</si>
  <si>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</si>
  <si>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</si>
  <si>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</si>
  <si>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</si>
  <si>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</si>
  <si>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</si>
  <si>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</si>
  <si>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</si>
  <si>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</si>
  <si>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</si>
  <si>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</si>
  <si>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</si>
  <si>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</si>
  <si>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</si>
  <si>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</si>
  <si>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</si>
  <si>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</si>
  <si>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</si>
  <si>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</si>
  <si>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</si>
  <si>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</si>
  <si>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</si>
  <si>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</si>
  <si>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</si>
  <si>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</si>
  <si>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</si>
  <si>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</si>
  <si>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</si>
  <si>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</si>
  <si>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</si>
  <si>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</si>
  <si>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</si>
  <si>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</si>
  <si>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</si>
  <si>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</si>
  <si>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</si>
  <si>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</si>
  <si>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</si>
  <si>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</si>
  <si>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</si>
  <si>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</si>
  <si>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</si>
  <si>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</si>
  <si>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</si>
  <si>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</si>
  <si>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</si>
  <si>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</si>
  <si>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</si>
  <si>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</si>
  <si>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</si>
  <si>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</si>
  <si>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</si>
  <si>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</si>
  <si>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</si>
  <si>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</si>
  <si>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</si>
  <si>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</si>
  <si>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</si>
  <si>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</si>
  <si>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</si>
  <si>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</si>
  <si>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</si>
  <si>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</si>
  <si>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</si>
  <si>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</si>
  <si>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</si>
  <si>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</si>
  <si>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</si>
  <si>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</si>
  <si>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</si>
  <si>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</si>
  <si>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</si>
  <si>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</si>
  <si>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</si>
  <si>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</si>
  <si>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</si>
  <si>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</si>
  <si>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</si>
  <si>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</si>
  <si>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</si>
  <si>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</si>
  <si>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</si>
  <si>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</si>
  <si>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</si>
  <si>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</si>
  <si>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</si>
  <si>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</si>
  <si>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</si>
  <si>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</si>
  <si>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</si>
  <si>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</si>
  <si>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</si>
  <si>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</si>
  <si>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</si>
  <si>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</si>
  <si>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</si>
  <si>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</si>
  <si>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</si>
  <si>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</si>
  <si>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</si>
  <si>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</si>
  <si>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</si>
  <si>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</si>
  <si>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</si>
  <si>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</si>
  <si>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</si>
  <si>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</si>
  <si>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</si>
  <si>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</si>
  <si>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</si>
  <si>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</si>
  <si>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</si>
  <si>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</si>
  <si>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</si>
  <si>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</si>
  <si>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</si>
  <si>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</si>
  <si>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</si>
  <si>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</si>
  <si>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</si>
  <si>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</si>
  <si>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</si>
  <si>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</si>
  <si>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</si>
  <si>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</si>
  <si>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</si>
  <si>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</si>
  <si>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</si>
  <si>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</si>
  <si>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</si>
  <si>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</si>
  <si>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</si>
  <si>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</si>
  <si>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</si>
  <si>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</si>
  <si>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</si>
  <si>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</si>
  <si>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</si>
  <si>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</si>
  <si>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</si>
  <si>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</si>
  <si>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</si>
  <si>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</si>
  <si>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</si>
  <si>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</si>
  <si>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</si>
  <si>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</si>
  <si>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</si>
  <si>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</si>
  <si>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</si>
  <si>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</si>
  <si>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</si>
  <si>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</si>
  <si>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</si>
  <si>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</si>
  <si>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</si>
  <si>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</si>
  <si>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</si>
  <si>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</si>
  <si>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</si>
  <si>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</si>
  <si>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</si>
  <si>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</si>
  <si>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</si>
  <si>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</si>
  <si>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</si>
  <si>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</si>
  <si>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</si>
  <si>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</si>
  <si>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</si>
  <si>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</si>
  <si>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</si>
  <si>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</si>
  <si>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</si>
  <si>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</si>
  <si>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</si>
  <si>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</si>
  <si>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</si>
  <si>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</si>
  <si>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</si>
  <si>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</si>
  <si>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</si>
  <si>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</si>
  <si>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</si>
  <si>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</si>
  <si>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</si>
  <si>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</si>
  <si>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</si>
  <si>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</si>
  <si>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</si>
  <si>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</si>
  <si>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</si>
  <si>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</si>
  <si>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</si>
  <si>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</si>
  <si>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</si>
  <si>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</si>
  <si>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</si>
  <si>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</si>
  <si>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</si>
  <si>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</si>
  <si>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</si>
  <si>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</si>
  <si>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</si>
  <si>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</si>
  <si>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</si>
  <si>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</si>
  <si>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</si>
  <si>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</si>
  <si>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</si>
  <si>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</si>
  <si>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</si>
  <si>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</si>
  <si>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</si>
  <si>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</si>
  <si>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</si>
  <si>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</si>
  <si>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</si>
  <si>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</si>
  <si>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</si>
  <si>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</si>
  <si>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</si>
  <si>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</si>
  <si>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</si>
  <si>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</si>
  <si>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</si>
  <si>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</si>
  <si>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</si>
  <si>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</si>
  <si>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</si>
  <si>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</si>
  <si>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</si>
  <si>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</si>
  <si>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</si>
  <si>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</si>
  <si>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</si>
  <si>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</si>
  <si>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</si>
  <si>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</si>
  <si>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</si>
  <si>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</si>
  <si>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</si>
  <si>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</si>
  <si>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</si>
  <si>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</si>
  <si>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</si>
  <si>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</si>
  <si>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</si>
  <si>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</si>
  <si>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</si>
  <si>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</si>
  <si>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</si>
  <si>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</si>
  <si>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</si>
  <si>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</si>
  <si>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</si>
  <si>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</si>
  <si>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</si>
  <si>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</si>
  <si>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</si>
  <si>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</si>
  <si>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</si>
  <si>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</si>
  <si>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</si>
  <si>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</si>
  <si>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</si>
  <si>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</si>
  <si>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</si>
  <si>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</si>
  <si>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</si>
  <si>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</si>
  <si>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</si>
  <si>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</si>
  <si>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</si>
  <si>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</si>
  <si>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</si>
  <si>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</si>
  <si>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</si>
  <si>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</si>
  <si>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</si>
  <si>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</si>
  <si>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</si>
  <si>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</si>
  <si>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</si>
  <si>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</si>
  <si>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</si>
  <si>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</si>
  <si>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</si>
  <si>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</si>
  <si>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</si>
  <si>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</si>
  <si>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</si>
  <si>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</si>
  <si>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</si>
  <si>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</si>
  <si>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</si>
  <si>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</si>
  <si>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</si>
  <si>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</si>
  <si>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</si>
  <si>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</si>
  <si>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</si>
  <si>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</si>
  <si>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</si>
  <si>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</si>
  <si>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</si>
  <si>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</si>
  <si>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</si>
  <si>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</si>
  <si>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</si>
  <si>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</si>
  <si>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</si>
  <si>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</si>
  <si>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</si>
  <si>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</si>
  <si>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</si>
  <si>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</si>
  <si>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</si>
  <si>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</si>
  <si>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</si>
  <si>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</si>
  <si>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</si>
  <si>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</si>
  <si>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</si>
  <si>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</si>
  <si>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</si>
  <si>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</si>
  <si>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</si>
  <si>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</si>
  <si>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</si>
  <si>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</si>
  <si>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</si>
  <si>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</si>
  <si>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</si>
  <si>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</si>
  <si>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</si>
  <si>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</si>
  <si>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</si>
  <si>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</si>
  <si>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</si>
  <si>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</si>
  <si>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</si>
  <si>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</si>
  <si>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</si>
  <si>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</si>
  <si>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</si>
  <si>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</si>
  <si>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</si>
  <si>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</si>
  <si>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</si>
  <si>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</si>
  <si>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</si>
  <si>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</si>
  <si>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</si>
  <si>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</si>
  <si>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</si>
  <si>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</si>
  <si>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</si>
  <si>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</si>
  <si>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</si>
  <si>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</si>
  <si>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</si>
  <si>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</si>
  <si>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</si>
  <si>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</si>
  <si>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</si>
  <si>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</si>
  <si>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</si>
  <si>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</si>
  <si>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</si>
  <si>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</si>
  <si>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</si>
  <si>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</si>
  <si>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</si>
  <si>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</si>
  <si>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</si>
  <si>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</si>
  <si>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</si>
  <si>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</si>
  <si>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</si>
  <si>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</si>
  <si>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</si>
  <si>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</si>
  <si>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</si>
  <si>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</si>
  <si>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</si>
  <si>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</si>
  <si>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</si>
  <si>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</si>
  <si>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</si>
  <si>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</si>
  <si>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</si>
  <si>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</si>
  <si>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</si>
  <si>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</si>
  <si>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</si>
  <si>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</si>
  <si>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</si>
  <si>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</si>
  <si>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</si>
  <si>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</si>
  <si>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</si>
  <si>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</si>
  <si>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</si>
  <si>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</si>
  <si>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</si>
  <si>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</si>
  <si>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</si>
  <si>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</si>
  <si>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</si>
  <si>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</si>
  <si>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</si>
  <si>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</si>
  <si>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</si>
  <si>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</si>
  <si>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</si>
  <si>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</si>
  <si>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</si>
  <si>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</si>
  <si>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</si>
  <si>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</si>
  <si>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</si>
  <si>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</si>
  <si>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</si>
  <si>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</si>
  <si>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</si>
  <si>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</si>
  <si>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</si>
  <si>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</si>
  <si>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</si>
  <si>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</si>
  <si>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</si>
  <si>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</si>
  <si>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</si>
  <si>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</si>
  <si>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</si>
  <si>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</si>
  <si>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</si>
  <si>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</si>
  <si>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</si>
  <si>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</si>
  <si>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</si>
  <si>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</si>
  <si>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</si>
  <si>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</si>
  <si>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</si>
  <si>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</si>
  <si>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</si>
  <si>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</si>
  <si>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</si>
  <si>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</si>
  <si>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</si>
  <si>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</si>
  <si>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</si>
  <si>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</si>
  <si>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</si>
  <si>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</si>
  <si>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</si>
  <si>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</si>
  <si>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</si>
  <si>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</si>
  <si>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</si>
  <si>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</si>
  <si>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</si>
  <si>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</si>
  <si>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</si>
  <si>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</si>
  <si>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</si>
  <si>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</si>
  <si>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</si>
  <si>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</si>
  <si>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</si>
  <si>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</si>
  <si>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</si>
  <si>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</si>
  <si>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</si>
  <si>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</si>
  <si>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</si>
  <si>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</si>
  <si>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</si>
  <si>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</si>
  <si>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</si>
  <si>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</si>
  <si>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</si>
  <si>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</si>
  <si>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</si>
  <si>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</si>
  <si>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</si>
  <si>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</si>
  <si>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</si>
  <si>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</si>
  <si>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</si>
  <si>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</si>
  <si>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</si>
  <si>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</si>
  <si>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</si>
  <si>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</si>
  <si>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</si>
  <si>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</si>
  <si>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</si>
  <si>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</si>
  <si>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</si>
  <si>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</si>
  <si>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</si>
  <si>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</si>
  <si>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</si>
  <si>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</si>
  <si>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</si>
  <si>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</si>
  <si>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</si>
  <si>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</si>
  <si>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</si>
  <si>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</si>
  <si>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</si>
  <si>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</si>
  <si>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</si>
  <si>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</si>
  <si>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</si>
  <si>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</si>
  <si>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</si>
  <si>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</si>
  <si>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</si>
  <si>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</si>
  <si>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</si>
  <si>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</si>
  <si>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</si>
  <si>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</si>
  <si>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</si>
  <si>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</si>
  <si>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</si>
  <si>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</si>
  <si>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</si>
  <si>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</si>
  <si>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</si>
  <si>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</si>
  <si>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</si>
  <si>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</si>
  <si>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</si>
  <si>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</si>
  <si>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</si>
  <si>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</si>
  <si>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</si>
  <si>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</si>
  <si>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</si>
  <si>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</si>
  <si>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</si>
  <si>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</si>
  <si>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</si>
  <si>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</si>
  <si>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</si>
  <si>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</si>
  <si>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</si>
  <si>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</si>
  <si>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</si>
  <si>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</si>
  <si>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</si>
  <si>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</si>
  <si>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</si>
  <si>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</si>
  <si>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</si>
  <si>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</si>
  <si>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</si>
  <si>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</si>
  <si>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</si>
  <si>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</si>
  <si>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</si>
  <si>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</si>
  <si>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</si>
  <si>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</si>
  <si>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</si>
  <si>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</si>
  <si>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</si>
  <si>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</si>
  <si>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</si>
  <si>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</si>
  <si>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</si>
  <si>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</si>
  <si>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</si>
  <si>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</si>
  <si>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</si>
  <si>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</si>
  <si>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</si>
  <si>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</si>
  <si>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</si>
  <si>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</si>
  <si>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</si>
  <si>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</si>
  <si>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</si>
  <si>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</si>
  <si>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</si>
  <si>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</si>
  <si>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</si>
  <si>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</si>
  <si>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</si>
  <si>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</si>
  <si>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</si>
  <si>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</si>
  <si>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</si>
  <si>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</si>
  <si>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</si>
  <si>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</si>
  <si>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</si>
  <si>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</si>
  <si>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</si>
  <si>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</si>
  <si>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</si>
  <si>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</si>
  <si>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</si>
  <si>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</si>
  <si>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</si>
  <si>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</si>
  <si>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</si>
  <si>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</si>
  <si>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</si>
  <si>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</si>
  <si>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</si>
  <si>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</si>
  <si>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</si>
  <si>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</si>
  <si>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</si>
  <si>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</si>
  <si>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</si>
  <si>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</si>
  <si>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</si>
  <si>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</si>
  <si>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</si>
  <si>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</si>
  <si>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</si>
  <si>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</si>
  <si>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</si>
  <si>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</si>
  <si>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</si>
  <si>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</si>
  <si>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</si>
  <si>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</si>
  <si>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</si>
  <si>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</si>
  <si>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</si>
  <si>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</si>
  <si>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</si>
  <si>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</si>
  <si>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</si>
  <si>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</si>
  <si>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</si>
  <si>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</si>
  <si>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</si>
  <si>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</si>
  <si>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</si>
  <si>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</si>
  <si>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</si>
  <si>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</si>
  <si>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</si>
  <si>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</si>
  <si>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</si>
  <si>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</si>
  <si>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</si>
  <si>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</si>
  <si>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</si>
  <si>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</si>
  <si>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</si>
  <si>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</si>
  <si>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</si>
  <si>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</si>
  <si>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</si>
  <si>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</si>
  <si>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</si>
  <si>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</si>
  <si>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</si>
  <si>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</si>
  <si>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</si>
  <si>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</si>
  <si>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</si>
  <si>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</si>
  <si>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</si>
  <si>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</si>
  <si>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</si>
  <si>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</si>
  <si>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</si>
  <si>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</si>
  <si>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</si>
  <si>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</si>
  <si>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</si>
  <si>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</si>
  <si>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</si>
  <si>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</si>
  <si>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</si>
  <si>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</si>
  <si>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</si>
  <si>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</si>
  <si>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</si>
  <si>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</si>
  <si>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</si>
  <si>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</si>
  <si>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</si>
  <si>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</si>
  <si>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</si>
  <si>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</si>
  <si>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</si>
  <si>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</si>
  <si>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</si>
  <si>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</si>
  <si>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</si>
  <si>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</si>
  <si>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</si>
  <si>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</si>
  <si>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</si>
  <si>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</si>
  <si>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</si>
  <si>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</si>
  <si>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</si>
  <si>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</si>
  <si>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</si>
  <si>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</si>
  <si>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</si>
  <si>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</si>
  <si>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</si>
  <si>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</si>
  <si>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</si>
  <si>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</si>
  <si>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</si>
  <si>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</si>
  <si>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</si>
  <si>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</si>
  <si>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</si>
  <si>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</si>
  <si>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</si>
  <si>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</si>
  <si>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</si>
  <si>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</si>
  <si>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</si>
  <si>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</si>
  <si>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</si>
  <si>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</si>
  <si>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</si>
  <si>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</si>
  <si>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</si>
  <si>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</si>
  <si>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</si>
  <si>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</si>
  <si>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</si>
  <si>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</si>
  <si>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</si>
  <si>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</si>
  <si>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</si>
  <si>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</si>
  <si>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</si>
  <si>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</si>
  <si>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</si>
  <si>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</si>
  <si>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</si>
  <si>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</si>
  <si>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</si>
  <si>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</si>
  <si>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</si>
  <si>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</si>
  <si>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</si>
  <si>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</si>
  <si>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</si>
  <si>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</si>
  <si>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</si>
  <si>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</si>
  <si>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</si>
  <si>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</si>
  <si>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</si>
  <si>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</si>
  <si>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</si>
  <si>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</si>
  <si>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</si>
  <si>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</si>
  <si>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</si>
  <si>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</si>
  <si>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</si>
  <si>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</si>
  <si>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</si>
  <si>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</si>
  <si>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</si>
  <si>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</si>
  <si>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</si>
  <si>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</si>
  <si>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</si>
  <si>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</si>
  <si>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</si>
  <si>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</si>
  <si>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</si>
  <si>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</si>
  <si>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</si>
  <si>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</si>
  <si>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</si>
  <si>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</si>
  <si>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</si>
  <si>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</si>
  <si>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</si>
  <si>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</si>
  <si>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</si>
  <si>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</si>
  <si>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</si>
  <si>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</si>
  <si>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</si>
  <si>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</si>
  <si>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</si>
  <si>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</si>
  <si>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</si>
  <si>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</si>
  <si>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</si>
  <si>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</si>
  <si>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</si>
  <si>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</si>
  <si>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</si>
  <si>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</si>
  <si>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</si>
  <si>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</si>
  <si>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</si>
  <si>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</si>
  <si>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</si>
  <si>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</si>
  <si>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</si>
  <si>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</si>
  <si>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</si>
  <si>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</si>
  <si>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</si>
  <si>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</si>
  <si>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</si>
  <si>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</si>
  <si>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</si>
  <si>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</si>
  <si>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</si>
  <si>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</si>
  <si>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</si>
  <si>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</si>
  <si>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</si>
  <si>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</si>
  <si>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</si>
  <si>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</si>
  <si>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</si>
  <si>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</si>
  <si>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</si>
  <si>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</si>
  <si>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</si>
  <si>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</si>
  <si>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</si>
  <si>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</si>
  <si>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</si>
  <si>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</si>
  <si>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</si>
  <si>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</si>
  <si>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</si>
  <si>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</si>
  <si>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</si>
  <si>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</si>
  <si>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</si>
  <si>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</si>
  <si>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</si>
  <si>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</si>
  <si>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</si>
  <si>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</si>
  <si>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</si>
  <si>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</si>
  <si>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</si>
  <si>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</si>
  <si>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</si>
  <si>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</si>
  <si>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</si>
  <si>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</si>
  <si>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</si>
  <si>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</si>
  <si>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</si>
  <si>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</si>
  <si>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</si>
  <si>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</si>
  <si>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</si>
  <si>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</si>
  <si>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</si>
  <si>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</si>
  <si>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</si>
  <si>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</si>
  <si>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</si>
  <si>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</si>
  <si>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</si>
  <si>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</si>
  <si>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</si>
  <si>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</si>
  <si>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</si>
  <si>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</si>
  <si>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</si>
  <si>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</si>
  <si>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</si>
  <si>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</si>
  <si>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</si>
  <si>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</si>
  <si>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</si>
  <si>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</si>
  <si>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</si>
  <si>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</si>
  <si>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</si>
  <si>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</si>
  <si>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</si>
  <si>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</si>
  <si>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</si>
  <si>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</si>
  <si>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</si>
  <si>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</si>
  <si>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</si>
  <si>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</si>
  <si>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</si>
  <si>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</si>
  <si>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</si>
  <si>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</si>
  <si>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</si>
  <si>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</si>
  <si>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</si>
  <si>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</si>
  <si>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</si>
  <si>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</si>
  <si>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</si>
  <si>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</si>
  <si>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</si>
  <si>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</si>
  <si>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</si>
  <si>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</si>
  <si>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</si>
  <si>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</si>
  <si>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</si>
  <si>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</si>
  <si>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</si>
  <si>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</si>
  <si>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</si>
  <si>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</si>
  <si>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</si>
  <si>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</si>
  <si>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</si>
  <si>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</si>
  <si>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</si>
  <si>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</si>
  <si>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</si>
  <si>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</si>
  <si>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</si>
  <si>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</si>
  <si>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</si>
  <si>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</si>
  <si>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</si>
  <si>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</si>
  <si>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</si>
  <si>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</si>
  <si>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</si>
  <si>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</si>
  <si>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</si>
  <si>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</si>
  <si>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</si>
  <si>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</si>
  <si>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</si>
  <si>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</si>
  <si>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</si>
  <si>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</si>
  <si>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</si>
  <si>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</si>
  <si>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</si>
  <si>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</si>
  <si>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</si>
  <si>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</si>
  <si>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</si>
  <si>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</si>
  <si>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</si>
  <si>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</si>
  <si>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</si>
  <si>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</si>
  <si>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</si>
  <si>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</si>
  <si>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</si>
  <si>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</si>
  <si>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</si>
  <si>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</si>
  <si>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</si>
  <si>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</si>
  <si>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</si>
  <si>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</si>
  <si>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</si>
  <si>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</si>
  <si>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</si>
  <si>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</si>
  <si>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</si>
  <si>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</si>
  <si>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</si>
  <si>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</si>
  <si>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</si>
  <si>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</si>
  <si>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</si>
  <si>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</si>
  <si>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</si>
  <si>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</si>
  <si>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</si>
  <si>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</si>
  <si>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</si>
  <si>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</si>
  <si>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</si>
  <si>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</si>
  <si>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</si>
  <si>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</si>
  <si>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</si>
  <si>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</si>
  <si>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</si>
  <si>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</si>
  <si>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</si>
  <si>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</si>
  <si>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</si>
  <si>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</si>
  <si>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</si>
  <si>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</si>
  <si>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</si>
  <si>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</si>
  <si>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</si>
  <si>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</si>
  <si>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</si>
  <si>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</si>
  <si>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</si>
  <si>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</si>
  <si>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</si>
  <si>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</si>
  <si>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</si>
  <si>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</si>
  <si>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</si>
  <si>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</si>
  <si>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</si>
  <si>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</si>
  <si>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</si>
  <si>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</si>
  <si>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</si>
  <si>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</si>
  <si>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</si>
  <si>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</si>
  <si>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</si>
  <si>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</si>
  <si>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</si>
  <si>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</si>
  <si>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</si>
  <si>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</si>
  <si>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</si>
  <si>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</si>
  <si>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</si>
  <si>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</si>
  <si>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</si>
  <si>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</si>
  <si>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</si>
  <si>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</si>
  <si>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</si>
  <si>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</si>
  <si>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</si>
  <si>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</si>
  <si>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</si>
  <si>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</si>
  <si>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</si>
  <si>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</si>
  <si>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</si>
  <si>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</si>
  <si>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</si>
  <si>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</si>
  <si>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</si>
  <si>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</si>
  <si>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</si>
  <si>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</si>
  <si>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</si>
  <si>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</si>
  <si>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</si>
  <si>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</si>
  <si>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</si>
  <si>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</si>
  <si>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</si>
  <si>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</si>
  <si>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</si>
  <si>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</si>
  <si>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</si>
  <si>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</si>
  <si>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</si>
  <si>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</si>
  <si>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</si>
  <si>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</si>
  <si>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</si>
  <si>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</si>
  <si>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</si>
  <si>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</si>
  <si>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</si>
  <si>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</si>
  <si>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</si>
  <si>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</si>
  <si>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</si>
  <si>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</si>
  <si>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</si>
  <si>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</si>
  <si>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</si>
  <si>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</si>
  <si>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</si>
  <si>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</si>
  <si>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</si>
  <si>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</si>
  <si>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</si>
  <si>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</si>
  <si>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</si>
  <si>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</si>
  <si>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</si>
  <si>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</si>
  <si>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</si>
  <si>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</si>
  <si>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</si>
  <si>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</si>
  <si>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</si>
  <si>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</si>
  <si>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</si>
  <si>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</si>
  <si>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</si>
  <si>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</si>
  <si>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</si>
  <si>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</si>
  <si>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</si>
  <si>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</si>
  <si>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</si>
  <si>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</si>
  <si>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</si>
  <si>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</si>
  <si>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</si>
  <si>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</si>
  <si>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</si>
  <si>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</si>
  <si>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</si>
  <si>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</si>
  <si>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</si>
  <si>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</si>
  <si>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</si>
  <si>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</si>
  <si>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</si>
  <si>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</si>
  <si>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</si>
  <si>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</si>
  <si>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</si>
  <si>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</si>
  <si>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</si>
  <si>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</si>
  <si>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</si>
  <si>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</si>
  <si>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</si>
  <si>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</si>
  <si>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</si>
  <si>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</si>
  <si>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</si>
  <si>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</si>
  <si>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</si>
  <si>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</si>
  <si>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</si>
  <si>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</si>
  <si>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</si>
  <si>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</si>
  <si>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</si>
  <si>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</si>
  <si>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</si>
  <si>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</si>
  <si>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</si>
  <si>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</si>
  <si>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</si>
  <si>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</si>
  <si>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</si>
  <si>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</si>
  <si>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</si>
  <si>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</si>
  <si>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</si>
  <si>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</si>
  <si>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</si>
  <si>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</si>
  <si>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</si>
  <si>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</si>
  <si>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</si>
  <si>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</si>
  <si>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</si>
  <si>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</si>
  <si>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</si>
  <si>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</si>
  <si>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</si>
  <si>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</si>
  <si>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</si>
  <si>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</si>
  <si>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</si>
  <si>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</si>
  <si>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</si>
  <si>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</si>
  <si>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</si>
  <si>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</si>
  <si>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</si>
  <si>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</si>
  <si>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</si>
  <si>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</si>
  <si>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</si>
  <si>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</si>
  <si>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</si>
  <si>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</si>
  <si>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</si>
  <si>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</si>
  <si>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</si>
  <si>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</si>
  <si>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</si>
  <si>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</si>
  <si>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</si>
  <si>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</si>
  <si>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</si>
  <si>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</si>
  <si>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</si>
  <si>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</si>
  <si>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</si>
  <si>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</si>
  <si>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</si>
  <si>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</si>
  <si>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</si>
  <si>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</si>
  <si>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</si>
  <si>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</si>
  <si>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</si>
  <si>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</si>
  <si>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</si>
  <si>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</si>
  <si>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</si>
  <si>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</si>
  <si>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</si>
  <si>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</si>
  <si>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</si>
  <si>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</si>
  <si>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</si>
  <si>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</si>
  <si>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</si>
  <si>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</si>
  <si>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</si>
  <si>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</si>
  <si>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</si>
  <si>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</si>
  <si>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</si>
  <si>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</si>
  <si>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</si>
  <si>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</si>
  <si>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</si>
  <si>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</si>
  <si>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</si>
  <si>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</si>
  <si>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</si>
  <si>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</si>
  <si>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</si>
  <si>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</si>
  <si>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</si>
  <si>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</si>
  <si>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</si>
  <si>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</si>
  <si>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</si>
  <si>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</si>
  <si>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</si>
  <si>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</si>
  <si>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</si>
  <si>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</si>
  <si>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</si>
  <si>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</si>
  <si>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</si>
  <si>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</si>
  <si>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</si>
  <si>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</si>
  <si>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</si>
  <si>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</si>
  <si>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</si>
  <si>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</si>
  <si>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</si>
  <si>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</si>
  <si>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</si>
  <si>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</si>
  <si>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</si>
  <si>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</si>
  <si>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</si>
  <si>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</si>
  <si>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</si>
  <si>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</si>
  <si>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</si>
  <si>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</si>
  <si>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</si>
  <si>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</si>
  <si>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</si>
  <si>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</si>
  <si>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</si>
  <si>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</si>
  <si>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</si>
  <si>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</si>
  <si>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</si>
  <si>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</si>
  <si>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</si>
  <si>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</si>
  <si>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</si>
  <si>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</si>
  <si>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</si>
  <si>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</si>
  <si>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</si>
  <si>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</si>
  <si>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</si>
  <si>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</si>
  <si>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</si>
  <si>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</si>
  <si>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</si>
  <si>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</si>
  <si>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</si>
  <si>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</si>
  <si>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</si>
  <si>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</si>
  <si>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</si>
  <si>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</si>
  <si>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</si>
  <si>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</si>
  <si>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</si>
  <si>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</si>
  <si>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</si>
  <si>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</si>
  <si>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</si>
  <si>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</si>
  <si>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</si>
  <si>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</si>
  <si>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</si>
  <si>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</si>
  <si>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</si>
  <si>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</si>
  <si>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</si>
  <si>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</si>
  <si>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</si>
  <si>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</si>
  <si>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</si>
  <si>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</si>
  <si>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</si>
  <si>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</si>
  <si>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</si>
  <si>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</si>
  <si>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</si>
  <si>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</si>
  <si>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</si>
  <si>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</si>
  <si>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</si>
  <si>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</si>
  <si>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</si>
  <si>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</si>
  <si>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</si>
  <si>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</si>
  <si>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</si>
  <si>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</si>
  <si>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</si>
  <si>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</si>
  <si>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</si>
  <si>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</si>
  <si>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</si>
  <si>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</si>
  <si>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</si>
  <si>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</si>
  <si>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</si>
  <si>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</si>
  <si>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</si>
  <si>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</si>
  <si>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</si>
  <si>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</si>
  <si>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</si>
  <si>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</si>
  <si>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</si>
  <si>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</si>
  <si>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</si>
  <si>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</si>
  <si>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</si>
  <si>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</si>
  <si>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</si>
  <si>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</si>
  <si>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</si>
  <si>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</si>
  <si>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</si>
  <si>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</si>
  <si>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</si>
  <si>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</si>
  <si>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</si>
  <si>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</si>
  <si>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</si>
  <si>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</si>
  <si>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</si>
  <si>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</si>
  <si>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</si>
  <si>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</si>
  <si>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</si>
  <si>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</si>
  <si>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</si>
  <si>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</si>
  <si>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</si>
  <si>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</si>
  <si>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</si>
  <si>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</si>
  <si>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</si>
  <si>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</si>
  <si>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</si>
  <si>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</si>
  <si>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</si>
  <si>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</si>
  <si>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</si>
  <si>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</si>
  <si>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</si>
  <si>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</si>
  <si>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</si>
  <si>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</si>
  <si>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</si>
  <si>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</si>
  <si>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</si>
  <si>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</si>
  <si>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</si>
  <si>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</si>
  <si>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</si>
  <si>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</si>
  <si>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</si>
  <si>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</si>
  <si>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</si>
  <si>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</si>
  <si>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</si>
  <si>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</si>
  <si>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</si>
  <si>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</si>
  <si>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</si>
  <si>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</si>
  <si>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</si>
  <si>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</si>
  <si>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</si>
  <si>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</si>
  <si>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</si>
  <si>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</si>
  <si>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</si>
  <si>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</si>
  <si>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</si>
  <si>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</si>
  <si>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</si>
  <si>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</si>
  <si>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</si>
  <si>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</si>
  <si>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</si>
  <si>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</si>
  <si>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</si>
  <si>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</si>
  <si>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</si>
  <si>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</si>
  <si>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</si>
  <si>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</si>
  <si>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</si>
  <si>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</si>
  <si>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</si>
  <si>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</si>
  <si>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</si>
  <si>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</si>
  <si>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</si>
  <si>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</si>
  <si>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</si>
  <si>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</si>
  <si>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</si>
  <si>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</si>
  <si>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</si>
  <si>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</si>
  <si>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</si>
  <si>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</si>
  <si>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</si>
  <si>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</si>
  <si>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</si>
  <si>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</si>
  <si>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</si>
  <si>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</si>
  <si>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</si>
  <si>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</si>
  <si>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</si>
  <si>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</si>
  <si>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</si>
  <si>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</si>
  <si>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</si>
  <si>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</si>
  <si>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</si>
  <si>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</si>
  <si>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</si>
  <si>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</si>
  <si>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</si>
  <si>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</si>
  <si>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</si>
  <si>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</si>
  <si>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</si>
  <si>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</si>
  <si>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</si>
  <si>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</si>
  <si>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</si>
  <si>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</si>
  <si>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</si>
  <si>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</si>
  <si>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</si>
  <si>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</si>
  <si>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</si>
  <si>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</si>
  <si>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</si>
  <si>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</si>
  <si>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</si>
  <si>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</si>
  <si>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</si>
  <si>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</si>
  <si>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</si>
  <si>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</si>
  <si>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</si>
  <si>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</si>
  <si>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</si>
  <si>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</si>
  <si>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</si>
  <si>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</si>
  <si>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</si>
  <si>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</si>
  <si>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</si>
  <si>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</si>
  <si>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</si>
  <si>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</si>
  <si>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</si>
  <si>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</si>
  <si>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</si>
  <si>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</si>
  <si>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</si>
  <si>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</si>
  <si>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</si>
  <si>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</si>
  <si>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</si>
  <si>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</si>
  <si>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</si>
  <si>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</si>
  <si>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</si>
  <si>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</si>
  <si>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</si>
  <si>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</si>
  <si>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</si>
  <si>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</si>
  <si>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</si>
  <si>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</si>
  <si>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</si>
  <si>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</si>
  <si>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</si>
  <si>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</si>
  <si>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</si>
  <si>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</si>
  <si>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</si>
  <si>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</si>
  <si>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</si>
  <si>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</si>
  <si>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</si>
  <si>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</si>
  <si>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</si>
  <si>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</si>
  <si>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</si>
  <si>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</si>
  <si>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</si>
  <si>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</si>
  <si>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</si>
  <si>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</si>
  <si>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</si>
  <si>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</si>
  <si>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</si>
  <si>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</si>
  <si>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</si>
  <si>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</si>
  <si>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</si>
  <si>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</si>
  <si>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</si>
  <si>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</si>
  <si>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</si>
  <si>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</si>
  <si>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</si>
  <si>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</si>
  <si>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</si>
  <si>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</si>
  <si>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</si>
  <si>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</si>
  <si>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</si>
  <si>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</si>
  <si>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</si>
  <si>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</si>
  <si>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</si>
  <si>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</si>
  <si>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</si>
  <si>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</si>
  <si>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</si>
  <si>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</si>
  <si>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</si>
  <si>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</si>
  <si>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</si>
  <si>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</si>
  <si>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</si>
  <si>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</si>
  <si>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</si>
  <si>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</si>
  <si>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</si>
  <si>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</si>
  <si>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</si>
  <si>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</si>
  <si>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</si>
  <si>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</si>
  <si>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</si>
  <si>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</si>
  <si>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</si>
  <si>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</si>
  <si>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</si>
  <si>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</si>
  <si>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</si>
  <si>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</si>
  <si>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</si>
  <si>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</si>
  <si>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</si>
  <si>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</si>
  <si>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</si>
  <si>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</si>
  <si>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</si>
  <si>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</si>
  <si>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</si>
  <si>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</si>
  <si>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</si>
  <si>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</si>
  <si>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</si>
  <si>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</si>
  <si>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</si>
  <si>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</si>
  <si>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</si>
  <si>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</si>
  <si>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</si>
  <si>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</si>
  <si>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</si>
  <si>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</si>
  <si>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</si>
  <si>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</si>
  <si>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</si>
  <si>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</si>
  <si>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</si>
  <si>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</si>
  <si>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</si>
  <si>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</si>
  <si>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</si>
  <si>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</si>
  <si>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</si>
  <si>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</si>
  <si>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</si>
  <si>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</si>
  <si>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</si>
  <si>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</si>
  <si>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</si>
  <si>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</si>
  <si>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</si>
  <si>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</si>
  <si>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</si>
  <si>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</si>
  <si>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</si>
  <si>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</si>
  <si>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</si>
  <si>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</si>
  <si>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</si>
  <si>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</si>
  <si>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</si>
  <si>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</si>
  <si>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</si>
  <si>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</si>
  <si>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</si>
  <si>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</si>
  <si>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</si>
  <si>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</si>
  <si>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</si>
  <si>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</si>
  <si>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</si>
  <si>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</si>
  <si>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</si>
  <si>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</si>
  <si>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</si>
  <si>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</si>
  <si>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</si>
  <si>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</si>
  <si>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</si>
  <si>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</si>
  <si>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</si>
  <si>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</si>
  <si>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</si>
  <si>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</si>
  <si>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</si>
  <si>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</si>
  <si>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</si>
  <si>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</si>
  <si>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</si>
  <si>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</si>
  <si>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</si>
  <si>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</si>
  <si>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</si>
  <si>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</si>
  <si>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</si>
  <si>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</si>
  <si>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</si>
  <si>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</si>
  <si>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</si>
  <si>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</si>
  <si>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</si>
  <si>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</si>
  <si>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</si>
  <si>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</si>
  <si>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</si>
  <si>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</si>
  <si>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</si>
  <si>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</si>
  <si>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</si>
  <si>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</si>
  <si>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</si>
  <si>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</si>
  <si>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</si>
  <si>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</si>
  <si>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</si>
  <si>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</si>
  <si>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</si>
  <si>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</si>
  <si>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</si>
  <si>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</si>
  <si>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</si>
  <si>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</si>
  <si>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</si>
  <si>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</si>
  <si>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</si>
  <si>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</si>
  <si>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</si>
  <si>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</si>
  <si>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</si>
  <si>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</si>
  <si>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</si>
  <si>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</si>
  <si>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</si>
  <si>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</si>
  <si>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</si>
  <si>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</si>
  <si>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</si>
  <si>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</si>
  <si>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</si>
  <si>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</si>
  <si>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</si>
  <si>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</si>
  <si>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</si>
  <si>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</si>
  <si>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</si>
  <si>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</si>
  <si>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</si>
  <si>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</si>
  <si>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</si>
  <si>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</si>
  <si>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</si>
  <si>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</si>
  <si>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</si>
  <si>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</si>
  <si>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</si>
  <si>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</si>
  <si>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</si>
  <si>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</si>
  <si>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</si>
  <si>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</si>
  <si>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</si>
  <si>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</si>
  <si>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</si>
  <si>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</si>
  <si>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</si>
  <si>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</si>
  <si>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</si>
  <si>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</si>
  <si>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</si>
  <si>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</si>
  <si>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</si>
  <si>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</si>
  <si>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</si>
  <si>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</si>
  <si>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</si>
  <si>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</si>
  <si>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</si>
  <si>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</si>
  <si>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</si>
  <si>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</si>
  <si>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</si>
  <si>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</si>
  <si>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</si>
  <si>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</si>
  <si>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</si>
  <si>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</si>
  <si>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</si>
  <si>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</si>
  <si>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</si>
  <si>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</si>
  <si>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</si>
  <si>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</si>
  <si>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</si>
  <si>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</si>
  <si>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</si>
  <si>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</si>
  <si>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</si>
  <si>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</si>
  <si>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</si>
  <si>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</si>
  <si>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</si>
  <si>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</si>
  <si>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</si>
  <si>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</si>
  <si>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</si>
  <si>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</si>
  <si>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</si>
  <si>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</si>
  <si>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</si>
  <si>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</si>
  <si>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</si>
  <si>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</si>
  <si>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</si>
  <si>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</si>
  <si>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</si>
  <si>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</si>
  <si>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</si>
  <si>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</si>
  <si>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</si>
  <si>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</si>
  <si>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</si>
  <si>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</si>
  <si>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</si>
  <si>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</si>
  <si>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</si>
  <si>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</si>
  <si>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</si>
  <si>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</si>
  <si>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</si>
  <si>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</si>
  <si>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</si>
  <si>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</si>
  <si>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</si>
  <si>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</si>
  <si>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</si>
  <si>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</si>
  <si>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</si>
  <si>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</si>
  <si>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</si>
  <si>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</si>
  <si>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</si>
  <si>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</si>
  <si>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</si>
  <si>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</si>
  <si>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</si>
  <si>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</si>
  <si>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</si>
  <si>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</si>
  <si>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</si>
  <si>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</si>
  <si>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</si>
  <si>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</si>
  <si>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</si>
  <si>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</si>
  <si>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</si>
  <si>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</si>
  <si>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</si>
  <si>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</si>
  <si>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</si>
  <si>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</si>
  <si>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</si>
  <si>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</si>
  <si>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</si>
  <si>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</si>
  <si>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</si>
  <si>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</si>
  <si>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</si>
  <si>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</si>
  <si>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</si>
  <si>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</si>
  <si>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</si>
  <si>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</si>
  <si>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</si>
  <si>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</si>
  <si>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</si>
  <si>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</si>
  <si>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</si>
  <si>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</si>
  <si>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</si>
  <si>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</si>
  <si>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</si>
  <si>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</si>
  <si>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</si>
  <si>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</si>
  <si>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</si>
  <si>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</si>
  <si>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</si>
  <si>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</si>
  <si>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</si>
  <si>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</si>
  <si>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</si>
  <si>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</si>
  <si>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</si>
  <si>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</si>
  <si>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</si>
  <si>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</si>
  <si>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</si>
  <si>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</si>
  <si>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</si>
  <si>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</si>
  <si>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</si>
  <si>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</si>
  <si>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</si>
  <si>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</si>
  <si>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</si>
  <si>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</si>
  <si>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</si>
  <si>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</si>
  <si>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</si>
  <si>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</si>
  <si>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</si>
  <si>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</si>
  <si>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</si>
  <si>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</si>
  <si>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</si>
  <si>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</si>
  <si>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</si>
  <si>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</si>
  <si>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</si>
  <si>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</si>
  <si>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</si>
  <si>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</si>
  <si>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</si>
  <si>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</si>
  <si>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</si>
  <si>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</si>
  <si>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</si>
  <si>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</si>
  <si>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</si>
  <si>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</si>
  <si>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</si>
  <si>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</si>
  <si>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</si>
  <si>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</si>
  <si>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</si>
  <si>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</si>
  <si>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</si>
  <si>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</si>
  <si>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</si>
  <si>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</si>
  <si>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</si>
  <si>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</si>
  <si>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</si>
  <si>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</si>
  <si>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</si>
  <si>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</si>
  <si>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</si>
  <si>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</si>
  <si>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</si>
  <si>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</si>
  <si>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</si>
  <si>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</si>
  <si>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</si>
  <si>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</si>
  <si>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</si>
  <si>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</si>
  <si>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</si>
  <si>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</si>
  <si>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</si>
  <si>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</si>
  <si>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</si>
  <si>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</si>
  <si>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</si>
  <si>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</si>
  <si>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</si>
  <si>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</si>
  <si>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</si>
  <si>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</si>
  <si>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</si>
  <si>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</si>
  <si>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</si>
  <si>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</si>
  <si>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</si>
  <si>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</si>
  <si>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</si>
  <si>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</si>
  <si>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</si>
  <si>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</si>
  <si>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</si>
  <si>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</si>
  <si>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</si>
  <si>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</si>
  <si>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</si>
  <si>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</si>
  <si>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</si>
  <si>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</si>
  <si>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</si>
  <si>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</si>
  <si>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</si>
  <si>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</si>
  <si>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</si>
  <si>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</si>
  <si>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</si>
  <si>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</si>
  <si>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</si>
  <si>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</si>
  <si>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</si>
  <si>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</si>
  <si>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</si>
  <si>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</si>
  <si>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</si>
  <si>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</si>
  <si>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</si>
  <si>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</si>
  <si>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</si>
  <si>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</si>
  <si>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</si>
  <si>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</si>
  <si>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</si>
  <si>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</si>
  <si>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</si>
  <si>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</si>
  <si>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</si>
  <si>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</si>
  <si>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</si>
  <si>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</si>
  <si>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</si>
  <si>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</si>
  <si>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</si>
  <si>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</si>
  <si>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</si>
  <si>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</si>
  <si>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</si>
  <si>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</si>
  <si>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</si>
  <si>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</si>
  <si>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</si>
  <si>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</si>
  <si>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</si>
  <si>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</si>
  <si>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</si>
  <si>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</si>
  <si>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</si>
  <si>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</si>
  <si>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</si>
  <si>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</si>
  <si>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</si>
  <si>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</si>
  <si>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</si>
  <si>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</si>
  <si>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</si>
  <si>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</si>
  <si>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</si>
  <si>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</si>
  <si>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</si>
  <si>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</si>
  <si>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</si>
  <si>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</si>
  <si>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</si>
  <si>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</si>
  <si>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</si>
  <si>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</si>
  <si>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</si>
  <si>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</si>
  <si>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</si>
  <si>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</si>
  <si>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</si>
  <si>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</si>
  <si>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</si>
  <si>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</si>
  <si>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</si>
  <si>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</si>
  <si>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</si>
  <si>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</si>
  <si>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</si>
  <si>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</si>
  <si>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</si>
  <si>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</si>
  <si>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</si>
  <si>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</si>
  <si>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</si>
  <si>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</si>
  <si>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</si>
  <si>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</si>
  <si>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</si>
  <si>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</si>
  <si>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</si>
  <si>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</si>
  <si>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</si>
  <si>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</si>
  <si>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</si>
  <si>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</si>
  <si>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</si>
  <si>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</si>
  <si>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</si>
  <si>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</si>
  <si>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</si>
  <si>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</si>
  <si>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</si>
  <si>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</si>
  <si>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</si>
  <si>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</si>
  <si>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</si>
  <si>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</si>
  <si>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</si>
  <si>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</si>
  <si>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</si>
  <si>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</si>
  <si>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</si>
  <si>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</si>
  <si>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</si>
  <si>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</si>
  <si>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</si>
  <si>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</si>
  <si>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</si>
  <si>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</si>
  <si>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</si>
  <si>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</si>
  <si>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</si>
  <si>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</si>
  <si>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</si>
  <si>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</si>
  <si>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</si>
  <si>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</si>
  <si>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</si>
  <si>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</si>
  <si>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</si>
  <si>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</si>
  <si>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</si>
  <si>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</si>
  <si>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</si>
  <si>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</si>
  <si>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</si>
  <si>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</si>
  <si>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</si>
  <si>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</si>
  <si>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</si>
  <si>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</si>
  <si>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</si>
  <si>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</si>
  <si>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</si>
  <si>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</si>
  <si>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</si>
  <si>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</si>
  <si>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</si>
  <si>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</si>
  <si>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</si>
  <si>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</si>
  <si>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</si>
  <si>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</si>
  <si>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</si>
  <si>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</si>
  <si>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</si>
  <si>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</si>
  <si>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</si>
  <si>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</si>
  <si>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</si>
  <si>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</si>
  <si>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</si>
  <si>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</si>
  <si>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</si>
  <si>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</si>
  <si>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</si>
  <si>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</si>
  <si>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</si>
  <si>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</si>
  <si>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</si>
  <si>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</si>
  <si>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</si>
  <si>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</si>
  <si>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</si>
  <si>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</si>
  <si>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</si>
  <si>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</si>
  <si>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</si>
  <si>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</si>
  <si>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</si>
  <si>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</si>
  <si>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</si>
  <si>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</si>
  <si>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</si>
  <si>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</si>
  <si>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</si>
  <si>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</si>
  <si>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</si>
  <si>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</si>
  <si>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</si>
  <si>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</si>
  <si>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</si>
  <si>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</si>
  <si>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</si>
  <si>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</si>
  <si>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</si>
  <si>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</si>
  <si>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</si>
  <si>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</si>
  <si>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</si>
  <si>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</si>
  <si>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</si>
  <si>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</si>
  <si>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</si>
  <si>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</si>
  <si>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</si>
  <si>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</si>
  <si>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</si>
  <si>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</si>
  <si>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</si>
  <si>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</si>
  <si>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</si>
  <si>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</si>
  <si>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</si>
  <si>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</si>
  <si>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</si>
  <si>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</si>
  <si>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</si>
  <si>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</si>
  <si>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</si>
  <si>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</si>
  <si>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</si>
  <si>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</si>
  <si>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</si>
  <si>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</si>
  <si>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</si>
  <si>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</si>
  <si>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</si>
  <si>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</si>
  <si>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</si>
  <si>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</si>
  <si>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</si>
  <si>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</si>
  <si>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</si>
  <si>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</si>
  <si>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</si>
  <si>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</si>
  <si>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</si>
  <si>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</si>
  <si>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</si>
  <si>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</si>
  <si>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</si>
  <si>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</si>
  <si>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</si>
  <si>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</si>
  <si>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</si>
  <si>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</si>
  <si>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</si>
  <si>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</si>
  <si>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</si>
  <si>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</si>
  <si>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</si>
  <si>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</si>
  <si>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</si>
  <si>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</si>
  <si>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</si>
  <si>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</si>
  <si>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</si>
  <si>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</si>
  <si>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</si>
  <si>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</si>
  <si>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</si>
  <si>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</si>
  <si>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</si>
  <si>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</si>
  <si>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</si>
  <si>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</si>
  <si>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</si>
  <si>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</si>
  <si>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</si>
  <si>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</si>
  <si>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</si>
  <si>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</si>
  <si>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</si>
  <si>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</si>
  <si>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</si>
  <si>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</si>
  <si>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</si>
  <si>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</si>
  <si>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</si>
  <si>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</si>
  <si>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</si>
  <si>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</si>
  <si>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</si>
  <si>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</si>
  <si>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</si>
  <si>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</si>
  <si>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</si>
  <si>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</si>
  <si>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</si>
  <si>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</si>
  <si>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</si>
  <si>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</si>
  <si>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</si>
  <si>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</si>
  <si>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</si>
  <si>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</si>
  <si>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</si>
  <si>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</si>
  <si>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</si>
  <si>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</si>
  <si>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</si>
  <si>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</si>
  <si>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</si>
  <si>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</si>
  <si>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</si>
  <si>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</si>
  <si>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</si>
  <si>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</si>
  <si>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</si>
  <si>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</si>
  <si>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</si>
  <si>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</si>
  <si>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</si>
  <si>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</si>
  <si>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</si>
  <si>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</si>
  <si>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</si>
  <si>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</si>
  <si>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</si>
  <si>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</si>
  <si>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</si>
  <si>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</si>
  <si>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</si>
  <si>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</si>
  <si>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</si>
  <si>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</si>
  <si>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</si>
  <si>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</si>
  <si>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</si>
  <si>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</si>
  <si>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</si>
  <si>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</si>
  <si>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</si>
  <si>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</si>
  <si>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</si>
  <si>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</si>
  <si>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</si>
  <si>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</si>
  <si>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</si>
  <si>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</si>
  <si>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</si>
  <si>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</si>
  <si>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</si>
  <si>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</si>
  <si>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</si>
  <si>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</si>
  <si>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</si>
  <si>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</si>
  <si>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</si>
  <si>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</si>
  <si>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</si>
  <si>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</si>
  <si>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</si>
  <si>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</si>
  <si>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</si>
  <si>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</si>
  <si>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</si>
  <si>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</si>
  <si>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</si>
  <si>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</si>
  <si>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</si>
  <si>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</si>
  <si>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</si>
  <si>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</si>
  <si>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</si>
  <si>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</si>
  <si>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</si>
  <si>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</si>
  <si>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</si>
  <si>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</si>
  <si>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</si>
  <si>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</si>
  <si>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</si>
  <si>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</si>
  <si>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</si>
  <si>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</si>
  <si>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</si>
  <si>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</si>
  <si>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</si>
  <si>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</si>
  <si>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</si>
  <si>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</si>
  <si>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</si>
  <si>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</si>
  <si>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</si>
  <si>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</si>
  <si>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</si>
  <si>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</si>
  <si>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</si>
  <si>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</si>
  <si>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</si>
  <si>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</si>
  <si>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</si>
  <si>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</si>
  <si>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</si>
  <si>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</si>
  <si>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</si>
  <si>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</si>
  <si>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</si>
  <si>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</si>
  <si>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</si>
  <si>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</si>
  <si>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</si>
  <si>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</si>
  <si>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</si>
  <si>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</si>
  <si>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</si>
  <si>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</si>
  <si>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</si>
  <si>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</si>
  <si>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</si>
  <si>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</si>
  <si>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</si>
  <si>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</si>
  <si>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</si>
  <si>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</si>
  <si>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</si>
  <si>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</si>
  <si>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</si>
  <si>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</si>
  <si>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</si>
  <si>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</si>
  <si>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</si>
  <si>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</si>
  <si>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</si>
  <si>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</si>
  <si>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</si>
  <si>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</si>
  <si>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</si>
  <si>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</si>
  <si>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</si>
  <si>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</si>
  <si>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</si>
  <si>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</si>
  <si>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</si>
  <si>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</si>
  <si>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</si>
  <si>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</si>
  <si>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</si>
  <si>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</si>
  <si>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</si>
  <si>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</si>
  <si>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</si>
  <si>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</si>
  <si>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</si>
  <si>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</si>
  <si>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</si>
  <si>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</si>
  <si>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</si>
  <si>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</si>
  <si>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</si>
  <si>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</si>
  <si>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</si>
  <si>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</si>
  <si>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</si>
  <si>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</si>
  <si>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</si>
  <si>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</si>
  <si>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</si>
  <si>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</si>
  <si>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</si>
  <si>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</si>
  <si>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</si>
  <si>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</si>
  <si>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</si>
  <si>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</si>
  <si>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</si>
  <si>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</si>
  <si>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</si>
  <si>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</si>
  <si>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</si>
  <si>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</si>
  <si>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</si>
  <si>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</si>
  <si>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</si>
  <si>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</si>
  <si>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</si>
  <si>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</si>
  <si>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</si>
  <si>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</si>
  <si>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</si>
  <si>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</si>
  <si>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</si>
  <si>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</si>
  <si>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</si>
  <si>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</si>
  <si>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</si>
  <si>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</si>
  <si>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</si>
  <si>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</si>
  <si>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</si>
  <si>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</si>
  <si>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</si>
  <si>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</si>
  <si>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</si>
  <si>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</si>
  <si>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</si>
  <si>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</si>
  <si>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</si>
  <si>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</si>
  <si>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</si>
  <si>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</si>
  <si>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</si>
  <si>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</si>
  <si>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</si>
  <si>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</si>
  <si>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</si>
  <si>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</si>
  <si>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</si>
  <si>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</si>
  <si>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</si>
  <si>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</si>
  <si>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</si>
  <si>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</si>
  <si>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</si>
  <si>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</si>
  <si>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</si>
  <si>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</si>
  <si>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</si>
  <si>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</si>
  <si>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</si>
  <si>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</si>
  <si>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</si>
  <si>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</si>
  <si>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</si>
  <si>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</si>
  <si>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</si>
  <si>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</si>
  <si>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</si>
  <si>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</si>
  <si>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</si>
  <si>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</si>
  <si>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</si>
  <si>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</si>
  <si>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</si>
  <si>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</si>
  <si>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</si>
  <si>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</si>
  <si>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</si>
  <si>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</si>
  <si>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</si>
  <si>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</si>
  <si>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</si>
  <si>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</si>
  <si>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</si>
  <si>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</si>
  <si>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</si>
  <si>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</si>
  <si>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</si>
  <si>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</si>
  <si>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</si>
  <si>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</si>
  <si>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</si>
  <si>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</si>
  <si>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</si>
  <si>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</si>
  <si>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</si>
  <si>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</si>
  <si>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</si>
  <si>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</si>
  <si>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</si>
  <si>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</si>
  <si>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</si>
  <si>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</si>
  <si>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</si>
  <si>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</si>
  <si>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</si>
  <si>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</si>
  <si>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</si>
  <si>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</si>
  <si>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</si>
  <si>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</si>
  <si>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</si>
  <si>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</si>
  <si>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</si>
  <si>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</si>
  <si>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</si>
  <si>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</si>
  <si>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</si>
  <si>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</si>
  <si>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</si>
  <si>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</si>
  <si>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</si>
  <si>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</si>
  <si>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</si>
  <si>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</si>
  <si>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</si>
  <si>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</si>
  <si>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</si>
  <si>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</si>
  <si>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</si>
  <si>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</si>
  <si>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</si>
  <si>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</si>
  <si>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</si>
  <si>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</si>
  <si>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</si>
  <si>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</si>
  <si>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</si>
  <si>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</si>
  <si>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</si>
  <si>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</si>
  <si>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</si>
  <si>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</si>
  <si>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</si>
  <si>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</si>
  <si>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</si>
  <si>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</si>
  <si>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</si>
  <si>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</si>
  <si>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</si>
  <si>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</si>
  <si>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</si>
  <si>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</si>
  <si>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</si>
  <si>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</si>
  <si>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</si>
  <si>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</si>
  <si>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</si>
  <si>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</si>
  <si>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</si>
  <si>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</si>
  <si>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</si>
  <si>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</si>
  <si>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</si>
  <si>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</si>
  <si>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</si>
  <si>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</si>
  <si>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</si>
  <si>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</si>
  <si>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</si>
  <si>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</si>
  <si>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</si>
  <si>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</si>
  <si>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</si>
  <si>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</si>
  <si>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</si>
  <si>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</si>
  <si>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</si>
  <si>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</si>
  <si>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</si>
  <si>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</si>
  <si>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</si>
  <si>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</si>
  <si>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</si>
  <si>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</si>
  <si>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</si>
  <si>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</si>
  <si>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</si>
  <si>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</si>
  <si>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</si>
  <si>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</si>
  <si>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</si>
  <si>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</si>
  <si>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</si>
  <si>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</si>
  <si>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</si>
  <si>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</si>
  <si>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</si>
  <si>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</si>
  <si>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</si>
  <si>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</si>
  <si>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</si>
  <si>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</si>
  <si>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</si>
  <si>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</si>
  <si>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</si>
  <si>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</si>
  <si>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</si>
  <si>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</si>
  <si>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</si>
  <si>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</si>
  <si>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</si>
  <si>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</si>
  <si>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</si>
  <si>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</si>
  <si>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</si>
  <si>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</si>
  <si>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</si>
  <si>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</si>
  <si>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</si>
  <si>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</si>
  <si>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</si>
  <si>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</si>
  <si>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</si>
  <si>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</si>
  <si>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</si>
  <si>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</si>
  <si>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</si>
  <si>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</si>
  <si>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</si>
  <si>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</si>
  <si>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</si>
  <si>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</si>
  <si>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</si>
  <si>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</si>
  <si>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</si>
  <si>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</si>
  <si>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</si>
  <si>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</si>
  <si>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</si>
  <si>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</si>
  <si>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</si>
  <si>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</si>
  <si>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</si>
  <si>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</si>
  <si>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</si>
  <si>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</si>
  <si>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</si>
  <si>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</si>
  <si>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</si>
  <si>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</si>
  <si>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</si>
  <si>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</si>
  <si>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</si>
  <si>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</si>
  <si>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</si>
  <si>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</si>
  <si>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</si>
  <si>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</si>
  <si>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</si>
  <si>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</si>
  <si>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</si>
  <si>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</si>
  <si>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</si>
  <si>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</si>
  <si>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</si>
  <si>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</si>
  <si>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</si>
  <si>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</si>
  <si>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</si>
  <si>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</si>
  <si>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</si>
  <si>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</si>
  <si>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</si>
  <si>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</si>
  <si>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</si>
  <si>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</si>
  <si>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</si>
  <si>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</si>
  <si>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</si>
  <si>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</si>
  <si>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</si>
  <si>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</si>
  <si>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</si>
  <si>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</si>
  <si>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</si>
  <si>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</si>
  <si>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</si>
  <si>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</si>
  <si>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</si>
  <si>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</si>
  <si>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</si>
  <si>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</si>
  <si>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</si>
  <si>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</si>
  <si>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</si>
  <si>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</si>
  <si>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</si>
  <si>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</si>
  <si>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</si>
  <si>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</si>
  <si>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</si>
  <si>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</si>
  <si>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</si>
  <si>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</si>
  <si>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</si>
  <si>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</si>
  <si>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</si>
  <si>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</si>
  <si>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</si>
  <si>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</si>
  <si>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</si>
  <si>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</si>
  <si>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</si>
  <si>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</si>
  <si>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</si>
  <si>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</si>
  <si>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</si>
  <si>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</si>
  <si>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</si>
  <si>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</si>
  <si>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</si>
  <si>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</si>
  <si>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</si>
  <si>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</si>
  <si>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</si>
  <si>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</si>
  <si>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</si>
  <si>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</si>
  <si>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</si>
  <si>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</si>
  <si>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</si>
  <si>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</si>
  <si>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</si>
  <si>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</si>
  <si>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</si>
  <si>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</si>
  <si>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</si>
  <si>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</si>
  <si>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</si>
  <si>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</si>
  <si>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</si>
  <si>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</si>
  <si>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</si>
  <si>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</si>
  <si>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</si>
  <si>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</si>
  <si>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</si>
  <si>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</si>
  <si>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</si>
  <si>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</si>
  <si>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</si>
  <si>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</si>
  <si>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</si>
  <si>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</si>
  <si>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</si>
  <si>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</si>
  <si>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</si>
  <si>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</si>
  <si>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</si>
  <si>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</si>
  <si>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</si>
  <si>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</si>
  <si>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</si>
  <si>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</si>
  <si>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</si>
  <si>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</si>
  <si>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</si>
  <si>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</si>
  <si>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</si>
  <si>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</si>
  <si>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</si>
  <si>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</si>
  <si>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</si>
  <si>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</si>
  <si>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</si>
  <si>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</si>
  <si>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</si>
  <si>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</si>
  <si>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</si>
  <si>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</si>
  <si>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</si>
  <si>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</si>
  <si>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</si>
  <si>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</si>
  <si>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</si>
  <si>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</si>
  <si>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</si>
  <si>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</si>
  <si>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</si>
  <si>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</si>
  <si>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</si>
  <si>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</si>
  <si>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</si>
  <si>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</si>
  <si>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</si>
  <si>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</si>
  <si>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</si>
  <si>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</si>
  <si>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</si>
  <si>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</si>
  <si>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</si>
  <si>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</si>
  <si>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</si>
  <si>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</si>
  <si>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</si>
  <si>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</si>
  <si>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</si>
  <si>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</si>
  <si>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</si>
  <si>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</si>
  <si>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</si>
  <si>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</si>
  <si>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</si>
  <si>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</si>
  <si>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</si>
  <si>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</si>
  <si>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</si>
  <si>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</si>
  <si>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</si>
  <si>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</si>
  <si>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</si>
  <si>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</si>
  <si>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</si>
  <si>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</si>
  <si>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</si>
  <si>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</si>
  <si>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</si>
  <si>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</si>
  <si>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</si>
  <si>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</si>
  <si>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</si>
  <si>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</si>
  <si>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</si>
  <si>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</si>
  <si>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</si>
  <si>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</si>
  <si>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</si>
  <si>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</si>
  <si>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</si>
  <si>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</si>
  <si>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</si>
  <si>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</si>
  <si>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</si>
  <si>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</si>
  <si>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</si>
  <si>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</si>
  <si>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</si>
  <si>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</si>
  <si>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</si>
  <si>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</si>
  <si>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</si>
  <si>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</si>
  <si>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</si>
  <si>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</si>
  <si>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</si>
  <si>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</si>
  <si>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</si>
  <si>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</si>
  <si>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</si>
  <si>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</si>
  <si>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</si>
  <si>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</si>
  <si>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</si>
  <si>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</si>
  <si>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</si>
  <si>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</si>
  <si>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</si>
  <si>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</si>
  <si>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</si>
  <si>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</si>
  <si>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</si>
  <si>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</si>
  <si>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</si>
  <si>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</si>
  <si>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</si>
  <si>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</si>
  <si>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</si>
  <si>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</si>
  <si>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</si>
  <si>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</si>
  <si>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</si>
  <si>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</si>
  <si>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</si>
  <si>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</si>
  <si>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</si>
  <si>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</si>
  <si>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</si>
  <si>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</si>
  <si>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</si>
  <si>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</si>
  <si>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</si>
  <si>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</si>
  <si>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</si>
  <si>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</si>
  <si>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</si>
  <si>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</si>
  <si>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</si>
  <si>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</si>
  <si>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</si>
  <si>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</si>
  <si>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</si>
  <si>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</si>
  <si>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</si>
  <si>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</si>
  <si>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</si>
  <si>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</si>
  <si>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</si>
  <si>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</si>
  <si>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</si>
  <si>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</si>
  <si>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</si>
  <si>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</si>
  <si>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</si>
  <si>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</si>
  <si>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</si>
  <si>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</si>
  <si>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</si>
  <si>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</si>
  <si>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</si>
  <si>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</si>
  <si>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</si>
  <si>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</si>
  <si>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</si>
  <si>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</si>
  <si>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</si>
  <si>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</si>
  <si>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</si>
  <si>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</si>
  <si>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</si>
  <si>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</si>
  <si>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</si>
  <si>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</si>
  <si>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</si>
  <si>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</si>
  <si>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</si>
  <si>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</si>
  <si>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</si>
  <si>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</si>
  <si>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</si>
  <si>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</si>
  <si>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</si>
  <si>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</si>
  <si>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</si>
  <si>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</si>
  <si>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</si>
  <si>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</si>
  <si>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</si>
  <si>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</si>
  <si>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</si>
  <si>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</si>
  <si>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</si>
  <si>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</si>
  <si>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</si>
  <si>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</si>
  <si>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</si>
  <si>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</si>
  <si>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</si>
  <si>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</si>
  <si>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</si>
  <si>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</si>
  <si>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</si>
  <si>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</si>
  <si>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</si>
  <si>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</si>
  <si>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</si>
  <si>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</si>
  <si>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</si>
  <si>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</si>
  <si>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</si>
  <si>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</si>
  <si>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</si>
  <si>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</si>
  <si>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</si>
  <si>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</si>
  <si>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</si>
  <si>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</si>
  <si>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</si>
  <si>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</si>
  <si>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</si>
  <si>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</si>
  <si>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</si>
  <si>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</si>
  <si>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</si>
  <si>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</si>
  <si>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</si>
  <si>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</si>
  <si>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</si>
  <si>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</si>
  <si>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</si>
  <si>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</si>
  <si>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</si>
  <si>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</si>
  <si>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</si>
  <si>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</si>
  <si>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</si>
  <si>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</si>
  <si>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</si>
  <si>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</si>
  <si>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</si>
  <si>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</si>
  <si>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</si>
  <si>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</si>
  <si>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</si>
  <si>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</si>
  <si>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</si>
  <si>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</si>
  <si>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</si>
  <si>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</si>
  <si>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</si>
  <si>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</si>
  <si>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</si>
  <si>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</si>
  <si>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</si>
  <si>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</si>
  <si>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</si>
  <si>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</si>
  <si>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</si>
  <si>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</si>
  <si>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</si>
  <si>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</si>
  <si>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</si>
  <si>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</si>
  <si>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</si>
  <si>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</si>
  <si>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</si>
  <si>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</si>
  <si>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</si>
  <si>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</si>
  <si>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</si>
  <si>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</si>
  <si>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</si>
  <si>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</si>
  <si>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</si>
  <si>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</si>
  <si>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</si>
  <si>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</si>
  <si>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</si>
  <si>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</si>
  <si>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</si>
  <si>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</si>
  <si>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</si>
  <si>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</si>
  <si>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</si>
  <si>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</si>
  <si>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</si>
  <si>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</si>
  <si>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</si>
  <si>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</si>
  <si>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</si>
  <si>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</si>
  <si>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</si>
  <si>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</si>
  <si>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</si>
  <si>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</si>
  <si>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</si>
  <si>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</si>
  <si>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</si>
  <si>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</si>
  <si>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</si>
  <si>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</si>
  <si>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</si>
  <si>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</si>
  <si>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</si>
  <si>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</si>
  <si>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</si>
  <si>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</si>
  <si>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</si>
  <si>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</si>
  <si>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</si>
  <si>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</si>
  <si>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</si>
  <si>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</si>
  <si>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</si>
  <si>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</si>
  <si>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</si>
  <si>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</si>
  <si>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</si>
  <si>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</si>
  <si>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</si>
  <si>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</si>
  <si>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</si>
  <si>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</si>
  <si>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</si>
  <si>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</si>
  <si>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</si>
  <si>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</si>
  <si>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</si>
  <si>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</si>
  <si>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</si>
  <si>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</si>
  <si>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</si>
  <si>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</si>
  <si>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</si>
  <si>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</si>
  <si>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</si>
  <si>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</si>
  <si>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</si>
  <si>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</si>
  <si>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</si>
  <si>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</si>
  <si>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</si>
  <si>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</si>
  <si>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</si>
  <si>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</si>
  <si>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</si>
  <si>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</si>
  <si>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</si>
  <si>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</si>
  <si>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</si>
  <si>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</si>
  <si>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</si>
  <si>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</si>
  <si>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</si>
  <si>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</si>
  <si>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</si>
  <si>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</si>
  <si>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</si>
  <si>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</si>
  <si>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</si>
  <si>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</si>
  <si>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</si>
  <si>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</si>
  <si>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</si>
  <si>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</si>
  <si>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</si>
  <si>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</si>
  <si>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</si>
  <si>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</si>
  <si>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</si>
  <si>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</si>
  <si>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</si>
  <si>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</si>
  <si>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</si>
  <si>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</si>
  <si>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</si>
  <si>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</si>
  <si>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</si>
  <si>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</si>
  <si>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</si>
  <si>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</si>
  <si>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</si>
  <si>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</si>
  <si>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</si>
  <si>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</si>
  <si>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</si>
  <si>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</si>
  <si>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</si>
  <si>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</si>
  <si>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</si>
  <si>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</si>
  <si>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</si>
  <si>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</si>
  <si>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</si>
  <si>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</si>
  <si>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</si>
  <si>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</si>
  <si>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</si>
  <si>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</si>
  <si>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</si>
  <si>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</si>
  <si>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</si>
  <si>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</si>
  <si>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</si>
  <si>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</si>
  <si>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</si>
  <si>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</si>
  <si>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</si>
  <si>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</si>
  <si>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</si>
  <si>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</si>
  <si>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</si>
  <si>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</si>
  <si>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</si>
  <si>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</si>
  <si>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</si>
  <si>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</si>
  <si>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</si>
  <si>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</si>
  <si>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</si>
  <si>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</si>
  <si>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</si>
  <si>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</si>
  <si>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</si>
  <si>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</si>
  <si>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</si>
  <si>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</si>
  <si>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</si>
  <si>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</si>
  <si>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</si>
  <si>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</si>
  <si>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</si>
  <si>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</si>
  <si>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</si>
  <si>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</si>
  <si>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</si>
  <si>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</si>
  <si>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</si>
  <si>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</si>
  <si>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</si>
  <si>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</si>
  <si>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</si>
  <si>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</si>
  <si>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</si>
  <si>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</si>
  <si>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</si>
  <si>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</si>
  <si>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</si>
  <si>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</si>
  <si>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</si>
  <si>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</si>
  <si>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</si>
  <si>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</si>
  <si>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</si>
  <si>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</si>
  <si>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</si>
  <si>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</si>
  <si>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</si>
  <si>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</si>
  <si>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</si>
  <si>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</si>
  <si>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</si>
  <si>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</si>
  <si>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</si>
  <si>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</si>
  <si>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</si>
  <si>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</si>
  <si>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</si>
  <si>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</si>
  <si>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</si>
  <si>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</si>
  <si>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</si>
  <si>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</si>
  <si>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</si>
  <si>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</si>
  <si>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</si>
  <si>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</si>
  <si>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</si>
  <si>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</si>
  <si>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</si>
  <si>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</si>
  <si>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</si>
  <si>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</si>
  <si>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</si>
  <si>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</si>
  <si>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</si>
  <si>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</si>
  <si>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</si>
  <si>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</si>
  <si>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</si>
  <si>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</si>
  <si>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</si>
  <si>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</si>
  <si>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</si>
  <si>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</si>
  <si>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</si>
  <si>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</si>
  <si>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</si>
  <si>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</si>
  <si>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</si>
  <si>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</si>
  <si>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</si>
  <si>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</si>
  <si>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</si>
  <si>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</si>
  <si>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</si>
  <si>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</si>
  <si>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</si>
  <si>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</si>
  <si>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</si>
  <si>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</si>
  <si>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</si>
  <si>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</si>
  <si>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</si>
  <si>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</si>
  <si>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</si>
  <si>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</si>
  <si>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</si>
  <si>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</si>
  <si>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</si>
  <si>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</si>
  <si>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</si>
  <si>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</si>
  <si>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</si>
  <si>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</si>
  <si>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</si>
  <si>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</si>
  <si>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</si>
  <si>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</si>
  <si>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</si>
  <si>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</si>
  <si>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</si>
  <si>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</si>
  <si>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</si>
  <si>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</si>
  <si>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</si>
  <si>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</si>
  <si>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</si>
  <si>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</si>
  <si>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</si>
  <si>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</si>
  <si>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</si>
  <si>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</si>
  <si>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</si>
  <si>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</si>
  <si>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</si>
  <si>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</si>
  <si>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</si>
  <si>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</si>
  <si>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</si>
  <si>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</si>
  <si>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</si>
  <si>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</si>
  <si>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</si>
  <si>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</si>
  <si>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</si>
  <si>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</si>
  <si>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</si>
  <si>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</si>
  <si>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</si>
  <si>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</si>
  <si>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</si>
  <si>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</si>
  <si>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</si>
  <si>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</si>
  <si>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</si>
  <si>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</si>
  <si>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</si>
  <si>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</si>
  <si>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</si>
  <si>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</si>
  <si>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</si>
  <si>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</si>
  <si>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</si>
  <si>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</si>
  <si>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</si>
  <si>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</si>
  <si>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</si>
  <si>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</si>
  <si>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</si>
  <si>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</si>
  <si>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</si>
  <si>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</si>
  <si>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</si>
  <si>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</si>
  <si>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</si>
  <si>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</si>
  <si>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</si>
  <si>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</si>
  <si>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</si>
  <si>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</si>
  <si>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</si>
  <si>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</si>
  <si>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</si>
  <si>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</si>
  <si>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</si>
  <si>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</si>
  <si>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</si>
  <si>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</si>
  <si>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</si>
  <si>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</si>
  <si>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</si>
  <si>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</si>
  <si>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</si>
  <si>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</si>
  <si>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</si>
  <si>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</si>
  <si>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</si>
  <si>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</si>
  <si>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</si>
  <si>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</si>
  <si>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</si>
  <si>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</si>
  <si>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</si>
  <si>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</si>
  <si>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</si>
  <si>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</si>
  <si>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</si>
  <si>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</si>
  <si>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</si>
  <si>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</si>
  <si>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</si>
  <si>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</si>
  <si>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</si>
  <si>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</si>
  <si>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</si>
  <si>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</si>
  <si>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</si>
  <si>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</si>
  <si>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</si>
  <si>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</si>
  <si>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</si>
  <si>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</si>
  <si>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</si>
  <si>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</si>
  <si>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</si>
  <si>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</si>
  <si>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</si>
  <si>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</si>
  <si>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</si>
  <si>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</si>
  <si>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</si>
  <si>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</si>
  <si>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</si>
  <si>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</si>
  <si>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</si>
  <si>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</si>
  <si>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</si>
  <si>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</si>
  <si>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</si>
  <si>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</si>
  <si>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</si>
  <si>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</si>
  <si>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</si>
  <si>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</si>
  <si>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</si>
  <si>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</si>
  <si>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</si>
  <si>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</si>
  <si>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</si>
  <si>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</si>
  <si>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</si>
  <si>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</si>
  <si>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</si>
  <si>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</si>
  <si>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</si>
  <si>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</si>
  <si>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</si>
  <si>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</si>
  <si>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</si>
  <si>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</si>
  <si>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</si>
  <si>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</si>
  <si>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</si>
  <si>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</si>
  <si>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</si>
  <si>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</si>
  <si>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</si>
  <si>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</si>
  <si>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</si>
  <si>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</si>
  <si>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</si>
  <si>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</si>
  <si>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</si>
  <si>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</si>
  <si>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</si>
  <si>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</si>
  <si>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</si>
  <si>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</si>
  <si>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</si>
  <si>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</si>
  <si>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</si>
  <si>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</si>
  <si>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</si>
  <si>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</si>
  <si>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</si>
  <si>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</si>
  <si>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</si>
  <si>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</si>
  <si>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</si>
  <si>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</si>
  <si>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</si>
  <si>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</si>
  <si>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</si>
  <si>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</si>
  <si>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</si>
  <si>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</si>
  <si>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</si>
  <si>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</si>
  <si>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</si>
  <si>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</si>
  <si>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</si>
  <si>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</si>
  <si>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</si>
  <si>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</si>
  <si>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</si>
  <si>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</si>
  <si>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</si>
  <si>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</si>
  <si>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</si>
  <si>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</si>
  <si>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</si>
  <si>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</si>
  <si>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</si>
  <si>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</si>
  <si>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</si>
  <si>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</si>
  <si>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</si>
  <si>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</si>
  <si>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</si>
  <si>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</si>
  <si>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</si>
  <si>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</si>
  <si>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</si>
  <si>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</si>
  <si>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</si>
  <si>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</si>
  <si>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</si>
  <si>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</si>
  <si>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</si>
  <si>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</si>
  <si>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</si>
  <si>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</si>
  <si>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</si>
  <si>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</si>
  <si>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</si>
  <si>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</si>
  <si>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</si>
  <si>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</si>
  <si>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</si>
  <si>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</si>
  <si>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</si>
  <si>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</si>
  <si>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</si>
  <si>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</si>
  <si>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</si>
  <si>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</si>
  <si>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</si>
  <si>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</si>
  <si>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</si>
  <si>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</si>
  <si>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</si>
  <si>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</si>
  <si>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</si>
  <si>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</si>
  <si>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</si>
  <si>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</si>
  <si>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</si>
  <si>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</si>
  <si>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</si>
  <si>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</si>
  <si>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</si>
  <si>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</si>
  <si>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</si>
  <si>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</si>
  <si>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</si>
  <si>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</si>
  <si>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</si>
  <si>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</si>
  <si>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</si>
  <si>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</si>
  <si>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</si>
  <si>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</si>
  <si>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</si>
  <si>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</si>
  <si>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</si>
  <si>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</si>
  <si>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</si>
  <si>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</si>
  <si>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</si>
  <si>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</si>
  <si>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</si>
  <si>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</si>
  <si>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</si>
  <si>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</si>
  <si>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</si>
  <si>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</si>
  <si>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</si>
  <si>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</si>
  <si>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</si>
  <si>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</si>
  <si>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</si>
  <si>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</si>
  <si>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</si>
  <si>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</si>
  <si>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</si>
  <si>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</si>
  <si>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</si>
  <si>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</si>
  <si>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</si>
  <si>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</si>
  <si>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</si>
  <si>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</si>
  <si>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</si>
  <si>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</si>
  <si>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</si>
  <si>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</si>
  <si>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</si>
  <si>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</si>
  <si>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</si>
  <si>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</si>
  <si>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</si>
  <si>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</si>
  <si>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</si>
  <si>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</si>
  <si>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</si>
  <si>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</si>
  <si>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</si>
  <si>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</si>
  <si>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</si>
  <si>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</si>
  <si>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</si>
  <si>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</si>
  <si>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</si>
  <si>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</si>
  <si>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</si>
  <si>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</si>
  <si>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</si>
  <si>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</si>
  <si>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</si>
  <si>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</si>
  <si>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</si>
  <si>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</si>
  <si>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</si>
  <si>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</si>
  <si>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</si>
  <si>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</si>
  <si>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</si>
  <si>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</si>
  <si>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</si>
  <si>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</si>
  <si>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</si>
  <si>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</si>
  <si>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</si>
  <si>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</si>
  <si>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</si>
  <si>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</si>
  <si>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</si>
  <si>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</si>
  <si>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</si>
  <si>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</si>
  <si>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</si>
  <si>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</si>
  <si>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</si>
  <si>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</si>
  <si>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</si>
  <si>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</si>
  <si>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</si>
  <si>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</si>
  <si>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</si>
  <si>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</si>
  <si>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</si>
  <si>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</si>
  <si>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</si>
  <si>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</si>
  <si>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</si>
  <si>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</si>
  <si>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</si>
  <si>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</si>
  <si>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</si>
  <si>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</si>
  <si>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</si>
  <si>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</si>
  <si>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</si>
  <si>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</si>
  <si>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</si>
  <si>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</si>
  <si>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</si>
  <si>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</si>
  <si>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</si>
  <si>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</si>
  <si>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</si>
  <si>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</si>
  <si>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</si>
  <si>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</si>
  <si>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</si>
  <si>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</si>
  <si>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</si>
  <si>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</si>
  <si>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</si>
  <si>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</si>
  <si>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</si>
  <si>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</si>
  <si>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</si>
  <si>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</si>
  <si>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</si>
  <si>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</si>
  <si>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</si>
  <si>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</si>
  <si>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</si>
  <si>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</si>
  <si>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</si>
  <si>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</si>
  <si>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</si>
  <si>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</si>
  <si>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</si>
  <si>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</si>
  <si>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</si>
  <si>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</si>
  <si>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</si>
  <si>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</si>
  <si>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</si>
  <si>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</si>
  <si>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</si>
  <si>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</si>
  <si>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</si>
  <si>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</si>
  <si>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</si>
  <si>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</si>
  <si>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</si>
  <si>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</si>
  <si>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</si>
  <si>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</si>
  <si>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</si>
  <si>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</si>
  <si>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</si>
  <si>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</si>
  <si>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</si>
  <si>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</si>
  <si>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</si>
  <si>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</si>
  <si>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</si>
  <si>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</si>
  <si>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</si>
  <si>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</si>
  <si>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</si>
  <si>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</si>
  <si>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</si>
  <si>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</si>
  <si>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</si>
  <si>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</si>
  <si>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</si>
  <si>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</si>
  <si>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</si>
  <si>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</si>
  <si>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</si>
  <si>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</si>
  <si>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</si>
  <si>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</si>
  <si>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</si>
  <si>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</si>
  <si>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</si>
  <si>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</si>
  <si>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</si>
  <si>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</si>
  <si>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</si>
  <si>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</si>
  <si>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</si>
  <si>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</si>
  <si>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</si>
  <si>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</si>
  <si>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</si>
  <si>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</si>
  <si>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</si>
  <si>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</si>
  <si>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</si>
  <si>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</si>
  <si>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</si>
  <si>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</si>
  <si>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</si>
  <si>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</si>
  <si>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</si>
  <si>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</si>
  <si>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</si>
  <si>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</si>
  <si>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</si>
  <si>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</si>
  <si>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</si>
  <si>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</si>
  <si>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</si>
  <si>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</si>
  <si>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</si>
  <si>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</si>
  <si>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</si>
  <si>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</si>
  <si>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</si>
  <si>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</si>
  <si>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</si>
  <si>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</si>
  <si>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</si>
  <si>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</si>
  <si>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</si>
  <si>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</si>
  <si>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</si>
  <si>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</si>
  <si>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</si>
  <si>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</si>
  <si>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</si>
  <si>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</si>
  <si>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</si>
  <si>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</si>
  <si>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</si>
  <si>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</si>
  <si>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</si>
  <si>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</si>
  <si>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</si>
  <si>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</si>
  <si>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</si>
  <si>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</si>
  <si>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</si>
  <si>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</si>
  <si>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</si>
  <si>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</si>
  <si>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</si>
  <si>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</si>
  <si>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</si>
  <si>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</si>
  <si>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</si>
  <si>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</si>
  <si>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</si>
  <si>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</si>
  <si>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</si>
  <si>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</si>
  <si>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</si>
  <si>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</si>
  <si>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</si>
  <si>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</si>
  <si>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</si>
  <si>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</si>
  <si>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</si>
  <si>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</si>
  <si>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</si>
  <si>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</si>
  <si>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</si>
  <si>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</si>
  <si>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</si>
  <si>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</si>
  <si>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</si>
  <si>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</si>
  <si>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</si>
  <si>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</si>
  <si>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</si>
  <si>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</si>
  <si>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</si>
  <si>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</si>
  <si>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</si>
  <si>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</si>
  <si>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</si>
  <si>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</si>
  <si>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</si>
  <si>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</si>
  <si>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</si>
  <si>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</si>
  <si>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</si>
  <si>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</si>
  <si>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</si>
  <si>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</si>
  <si>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</si>
  <si>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</si>
  <si>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</si>
  <si>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</si>
  <si>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</si>
  <si>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</si>
  <si>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</si>
  <si>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</si>
  <si>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</si>
  <si>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</si>
  <si>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</si>
  <si>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</si>
  <si>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</si>
  <si>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</si>
  <si>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</si>
  <si>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</si>
  <si>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</si>
  <si>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</si>
  <si>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</si>
  <si>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</si>
  <si>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</si>
  <si>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</si>
  <si>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</si>
  <si>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</si>
  <si>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</si>
  <si>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</si>
  <si>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</si>
  <si>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</si>
  <si>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</si>
  <si>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</si>
  <si>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</si>
  <si>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</si>
  <si>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</si>
  <si>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</si>
  <si>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</si>
  <si>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</si>
  <si>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</si>
  <si>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</si>
  <si>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</si>
  <si>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</si>
  <si>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</si>
  <si>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</si>
  <si>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</si>
  <si>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</si>
  <si>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</si>
  <si>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</si>
  <si>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</si>
  <si>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</si>
  <si>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</si>
  <si>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</si>
  <si>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</si>
  <si>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</si>
  <si>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</si>
  <si>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</si>
  <si>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</si>
  <si>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</si>
  <si>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</si>
  <si>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</si>
  <si>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</si>
  <si>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</si>
  <si>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</si>
  <si>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</si>
  <si>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</si>
  <si>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</si>
  <si>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</si>
  <si>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</si>
  <si>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</si>
  <si>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</si>
  <si>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</si>
  <si>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</si>
  <si>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</si>
  <si>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</si>
  <si>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</si>
  <si>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</si>
  <si>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</si>
  <si>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</si>
  <si>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</si>
  <si>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</si>
  <si>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</si>
  <si>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</si>
  <si>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</si>
  <si>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</si>
  <si>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</si>
  <si>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</si>
  <si>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</si>
  <si>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</si>
  <si>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</si>
  <si>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</si>
  <si>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</si>
  <si>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</si>
  <si>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</si>
  <si>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</si>
  <si>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</si>
  <si>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</si>
  <si>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</si>
  <si>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</si>
  <si>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</si>
  <si>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</si>
  <si>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</si>
  <si>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</si>
  <si>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</si>
  <si>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</si>
  <si>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</si>
  <si>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</si>
  <si>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</si>
  <si>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</si>
  <si>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</si>
  <si>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</si>
  <si>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</si>
  <si>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</si>
  <si>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</si>
  <si>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</si>
  <si>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</si>
  <si>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</si>
  <si>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</si>
  <si>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</si>
  <si>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</si>
  <si>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</si>
  <si>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</si>
  <si>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</si>
  <si>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</si>
  <si>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</si>
  <si>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</si>
  <si>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</si>
  <si>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</si>
  <si>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</si>
  <si>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</si>
  <si>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</si>
  <si>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</si>
  <si>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</si>
  <si>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</si>
  <si>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</si>
  <si>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</si>
  <si>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</si>
  <si>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</si>
  <si>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</si>
  <si>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</si>
  <si>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</si>
  <si>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</si>
  <si>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</si>
  <si>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</si>
  <si>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</si>
  <si>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</si>
  <si>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</si>
  <si>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</si>
  <si>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</si>
  <si>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</si>
  <si>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</si>
  <si>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</si>
  <si>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</si>
  <si>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</si>
  <si>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</si>
  <si>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</si>
  <si>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</si>
  <si>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</si>
  <si>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</si>
  <si>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</si>
  <si>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</si>
  <si>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</si>
  <si>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</si>
  <si>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</si>
  <si>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</si>
  <si>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</si>
  <si>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</si>
  <si>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</si>
  <si>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</si>
  <si>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</si>
  <si>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</si>
  <si>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</si>
  <si>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</si>
  <si>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</si>
  <si>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</si>
  <si>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</si>
  <si>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</si>
  <si>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</si>
  <si>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</si>
  <si>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</si>
  <si>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</si>
  <si>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</si>
  <si>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</si>
  <si>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</si>
  <si>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</si>
  <si>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</si>
  <si>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</si>
  <si>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</si>
  <si>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</si>
  <si>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</si>
  <si>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</si>
  <si>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</si>
  <si>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</si>
  <si>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</si>
  <si>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</si>
  <si>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</si>
  <si>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</si>
  <si>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</si>
  <si>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</si>
  <si>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</si>
  <si>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</si>
  <si>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</si>
  <si>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</si>
  <si>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</si>
  <si>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</si>
  <si>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</si>
  <si>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</si>
  <si>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</si>
  <si>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</si>
  <si>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</si>
  <si>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</si>
  <si>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</si>
  <si>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</si>
  <si>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</si>
  <si>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</si>
  <si>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</si>
  <si>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</si>
  <si>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</si>
  <si>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</si>
  <si>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</si>
  <si>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</si>
  <si>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</si>
  <si>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</si>
  <si>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</si>
  <si>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</si>
  <si>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</si>
  <si>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</si>
  <si>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</si>
  <si>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</si>
  <si>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</si>
  <si>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</si>
  <si>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</si>
  <si>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</si>
  <si>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</si>
  <si>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</si>
  <si>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</si>
  <si>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</si>
  <si>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</si>
  <si>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</si>
  <si>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</si>
  <si>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</si>
  <si>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</si>
  <si>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</si>
  <si>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</si>
  <si>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</si>
  <si>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</si>
  <si>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</si>
  <si>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</si>
  <si>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</si>
  <si>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</si>
  <si>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</si>
  <si>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</si>
  <si>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</si>
  <si>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</si>
  <si>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</si>
  <si>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</si>
  <si>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</si>
  <si>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</si>
  <si>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</si>
  <si>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</si>
  <si>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</si>
  <si>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</si>
  <si>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</si>
  <si>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</si>
  <si>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</si>
  <si>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</si>
  <si>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</si>
  <si>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</si>
  <si>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</si>
  <si>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</si>
  <si>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</si>
  <si>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</si>
  <si>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</si>
  <si>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</si>
  <si>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</si>
  <si>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</si>
  <si>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</si>
  <si>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</si>
  <si>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</si>
  <si>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</si>
  <si>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</si>
  <si>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</si>
  <si>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</si>
  <si>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</si>
  <si>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</si>
  <si>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</si>
  <si>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</si>
  <si>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</si>
  <si>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</si>
  <si>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</si>
  <si>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</si>
  <si>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</si>
  <si>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</si>
  <si>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</si>
  <si>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</si>
  <si>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</si>
  <si>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</si>
  <si>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</si>
  <si>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</si>
  <si>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</si>
  <si>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</si>
  <si>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</si>
  <si>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</si>
  <si>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</si>
  <si>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</si>
  <si>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</si>
  <si>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</si>
  <si>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</si>
  <si>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</si>
  <si>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</si>
  <si>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</si>
  <si>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</si>
  <si>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</si>
  <si>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</si>
  <si>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</si>
  <si>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</si>
  <si>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</si>
  <si>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</si>
  <si>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</si>
  <si>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</si>
  <si>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</si>
  <si>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</si>
  <si>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</si>
  <si>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</si>
  <si>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</si>
  <si>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</si>
  <si>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</si>
  <si>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</si>
  <si>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</si>
  <si>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</si>
  <si>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</si>
  <si>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</si>
  <si>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</si>
  <si>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</si>
  <si>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</si>
  <si>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</si>
  <si>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</si>
  <si>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</si>
  <si>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</si>
  <si>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</si>
  <si>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</si>
  <si>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</si>
  <si>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</si>
  <si>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</si>
  <si>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</si>
  <si>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</si>
  <si>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</si>
  <si>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</si>
  <si>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</si>
  <si>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</si>
  <si>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</si>
  <si>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</si>
  <si>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</si>
  <si>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</si>
  <si>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</si>
  <si>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</si>
  <si>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</si>
  <si>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</si>
  <si>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</si>
  <si>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</si>
  <si>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</si>
  <si>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</si>
  <si>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</si>
  <si>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</si>
  <si>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</si>
  <si>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</si>
  <si>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</si>
  <si>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</si>
  <si>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</si>
  <si>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</si>
  <si>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</si>
  <si>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</si>
  <si>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</si>
  <si>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</si>
  <si>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</si>
  <si>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</si>
  <si>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</si>
  <si>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</si>
  <si>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</si>
  <si>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</si>
  <si>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</si>
  <si>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</si>
  <si>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</si>
  <si>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</si>
  <si>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</si>
  <si>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</si>
  <si>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</si>
  <si>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</si>
  <si>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</si>
  <si>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</si>
  <si>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</si>
  <si>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</si>
  <si>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</si>
  <si>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</si>
  <si>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</si>
  <si>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</si>
  <si>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</si>
  <si>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</si>
  <si>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</si>
  <si>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</si>
  <si>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</si>
  <si>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</si>
  <si>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</si>
  <si>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</si>
  <si>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</si>
  <si>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</si>
  <si>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</si>
  <si>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</si>
  <si>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</si>
  <si>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</si>
  <si>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</si>
  <si>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</si>
  <si>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</si>
  <si>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</si>
  <si>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</si>
  <si>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</si>
  <si>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</si>
  <si>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</si>
  <si>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</si>
  <si>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</si>
  <si>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</si>
  <si>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</si>
  <si>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</si>
  <si>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</si>
  <si>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</si>
  <si>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</si>
  <si>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</si>
  <si>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</si>
  <si>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</si>
  <si>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</si>
  <si>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</si>
  <si>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</si>
  <si>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</si>
  <si>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</si>
  <si>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</si>
  <si>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</si>
  <si>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</si>
  <si>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</si>
  <si>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</si>
  <si>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</si>
  <si>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</si>
  <si>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</si>
  <si>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</si>
  <si>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</si>
  <si>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</si>
  <si>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</si>
  <si>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</si>
  <si>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</si>
  <si>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</si>
  <si>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</si>
  <si>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</si>
  <si>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</si>
  <si>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</si>
  <si>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</si>
  <si>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</si>
  <si>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</si>
  <si>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</si>
  <si>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</si>
  <si>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</si>
  <si>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</si>
  <si>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</si>
  <si>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</si>
  <si>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</si>
  <si>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</si>
  <si>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</si>
  <si>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</si>
  <si>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</si>
  <si>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</si>
  <si>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</si>
  <si>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</si>
  <si>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</si>
  <si>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</si>
  <si>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</si>
  <si>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</si>
  <si>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</si>
  <si>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</si>
  <si>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</si>
  <si>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</si>
  <si>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</si>
  <si>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</si>
  <si>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</si>
  <si>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</si>
  <si>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</si>
  <si>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</si>
  <si>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</si>
  <si>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</si>
  <si>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</si>
  <si>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</si>
  <si>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</si>
  <si>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</si>
  <si>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</si>
  <si>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</si>
  <si>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</si>
  <si>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</si>
  <si>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</si>
  <si>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</si>
  <si>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</si>
  <si>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</si>
  <si>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</si>
  <si>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</si>
  <si>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</si>
  <si>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</si>
  <si>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</si>
  <si>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</si>
  <si>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</si>
  <si>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</si>
  <si>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</si>
  <si>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</si>
  <si>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</si>
  <si>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</si>
  <si>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</si>
  <si>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</si>
  <si>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</si>
  <si>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</si>
  <si>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</si>
  <si>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</si>
  <si>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</si>
  <si>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</si>
  <si>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</si>
  <si>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</si>
  <si>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</si>
  <si>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</si>
  <si>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</si>
  <si>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</si>
  <si>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</si>
  <si>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</si>
  <si>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</si>
  <si>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</si>
  <si>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</si>
  <si>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</si>
  <si>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</si>
  <si>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</si>
  <si>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</si>
  <si>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</si>
  <si>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</si>
  <si>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</si>
  <si>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</si>
  <si>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</si>
  <si>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</si>
  <si>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</si>
  <si>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</si>
  <si>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</si>
  <si>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</si>
  <si>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</si>
  <si>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</si>
  <si>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</si>
  <si>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</si>
  <si>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</si>
  <si>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</si>
  <si>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</si>
  <si>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</si>
  <si>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</si>
  <si>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</si>
  <si>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</si>
  <si>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</si>
  <si>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</si>
  <si>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</si>
  <si>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</si>
  <si>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</si>
  <si>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</si>
  <si>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</si>
  <si>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</si>
  <si>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</si>
  <si>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</si>
  <si>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</si>
  <si>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</si>
  <si>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</si>
  <si>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</si>
  <si>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</si>
  <si>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</si>
  <si>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</si>
  <si>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</si>
  <si>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</si>
  <si>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</si>
  <si>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</si>
  <si>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</si>
  <si>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</si>
  <si>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</si>
  <si>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</si>
  <si>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</si>
  <si>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</si>
  <si>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</si>
  <si>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</si>
  <si>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</si>
  <si>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</si>
  <si>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</si>
  <si>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</si>
  <si>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</si>
  <si>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</si>
  <si>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</si>
  <si>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</si>
  <si>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</si>
  <si>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</si>
  <si>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</si>
  <si>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</si>
  <si>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</si>
  <si>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</si>
  <si>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</si>
  <si>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</si>
  <si>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</si>
  <si>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</si>
  <si>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</si>
  <si>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</si>
  <si>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</si>
  <si>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</si>
  <si>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</si>
  <si>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</si>
  <si>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</si>
  <si>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</si>
  <si>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</si>
  <si>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</si>
  <si>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</si>
  <si>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</si>
  <si>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</si>
  <si>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</si>
  <si>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</si>
  <si>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</si>
  <si>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</si>
  <si>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</si>
  <si>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</si>
  <si>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</si>
  <si>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</si>
  <si>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</si>
  <si>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</si>
  <si>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</si>
  <si>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</si>
  <si>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</si>
  <si>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</si>
  <si>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</si>
  <si>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</si>
  <si>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</si>
  <si>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</si>
  <si>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</si>
  <si>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</si>
  <si>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</si>
  <si>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</si>
  <si>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</si>
  <si>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</si>
  <si>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</si>
  <si>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</si>
  <si>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</si>
  <si>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</si>
  <si>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</si>
  <si>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</si>
  <si>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</si>
  <si>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</si>
  <si>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</si>
  <si>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</si>
  <si>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</si>
  <si>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</si>
  <si>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</si>
  <si>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</si>
  <si>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</si>
  <si>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</si>
  <si>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</si>
  <si>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</si>
  <si>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</si>
  <si>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</si>
  <si>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</si>
  <si>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</si>
  <si>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</si>
  <si>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</si>
  <si>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</si>
  <si>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</si>
  <si>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</si>
  <si>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</si>
  <si>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</si>
  <si>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</si>
  <si>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</si>
  <si>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</si>
  <si>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</si>
  <si>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</si>
  <si>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</si>
  <si>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</si>
  <si>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</si>
  <si>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</si>
  <si>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</si>
  <si>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</si>
  <si>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</si>
  <si>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</si>
  <si>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</si>
  <si>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</si>
  <si>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</si>
  <si>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</si>
  <si>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</si>
  <si>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</si>
  <si>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</si>
  <si>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</si>
  <si>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</si>
  <si>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</si>
  <si>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</si>
  <si>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</si>
  <si>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</si>
  <si>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</si>
  <si>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</si>
  <si>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</si>
  <si>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</si>
  <si>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</si>
  <si>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</si>
  <si>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</si>
  <si>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</si>
  <si>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</si>
  <si>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</si>
  <si>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</si>
  <si>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</si>
  <si>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</si>
  <si>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</si>
  <si>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</si>
  <si>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</si>
  <si>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</si>
  <si>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</si>
  <si>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</si>
  <si>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</si>
  <si>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</si>
  <si>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</si>
  <si>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</si>
  <si>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</si>
  <si>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</si>
  <si>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</si>
  <si>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</si>
  <si>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</si>
  <si>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</si>
  <si>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</si>
  <si>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</si>
  <si>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</si>
  <si>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</si>
  <si>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</si>
  <si>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</si>
  <si>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</si>
  <si>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</si>
  <si>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</si>
  <si>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</si>
  <si>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</si>
  <si>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</si>
  <si>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</si>
  <si>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</si>
  <si>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</si>
  <si>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</si>
  <si>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</si>
  <si>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</si>
  <si>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</si>
  <si>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</si>
  <si>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</si>
  <si>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</si>
  <si>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</si>
  <si>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</si>
  <si>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</si>
  <si>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</si>
  <si>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</si>
  <si>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</si>
  <si>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</si>
  <si>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</si>
  <si>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</si>
  <si>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</si>
  <si>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</si>
  <si>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</si>
  <si>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</si>
  <si>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</si>
  <si>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</si>
  <si>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</si>
  <si>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</si>
  <si>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</si>
  <si>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</si>
  <si>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</si>
  <si>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</si>
  <si>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</si>
  <si>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</si>
  <si>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</si>
  <si>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</si>
  <si>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</si>
  <si>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</si>
  <si>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</si>
  <si>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</si>
  <si>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</si>
  <si>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</si>
  <si>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</si>
  <si>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</si>
  <si>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</si>
  <si>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</si>
  <si>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</si>
  <si>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</si>
  <si>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</si>
  <si>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</si>
  <si>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</si>
  <si>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</si>
  <si>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</si>
  <si>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</si>
  <si>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</si>
  <si>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</si>
  <si>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</si>
  <si>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</si>
  <si>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</si>
  <si>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</si>
  <si>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</si>
  <si>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</si>
  <si>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</si>
  <si>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</si>
  <si>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</si>
  <si>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</si>
  <si>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</si>
  <si>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</si>
  <si>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</si>
  <si>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</si>
  <si>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</si>
  <si>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</si>
  <si>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</si>
  <si>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</si>
  <si>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</si>
  <si>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</si>
  <si>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</si>
  <si>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</si>
  <si>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</si>
  <si>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</si>
  <si>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</si>
  <si>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</si>
  <si>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</si>
  <si>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</si>
  <si>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</si>
  <si>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</si>
  <si>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</si>
  <si>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</si>
  <si>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</si>
  <si>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</si>
  <si>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</si>
  <si>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</si>
  <si>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</si>
  <si>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</si>
  <si>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</si>
  <si>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</si>
  <si>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</si>
  <si>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</si>
  <si>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</si>
  <si>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</si>
  <si>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</si>
  <si>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</si>
  <si>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</si>
  <si>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</si>
  <si>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</si>
  <si>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</si>
  <si>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</si>
  <si>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</si>
  <si>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</si>
  <si>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</si>
  <si>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</si>
  <si>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</si>
  <si>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</si>
  <si>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</si>
  <si>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</si>
  <si>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</si>
  <si>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</si>
  <si>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</si>
  <si>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</si>
  <si>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</si>
  <si>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</si>
  <si>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</si>
  <si>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</si>
  <si>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</si>
  <si>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</si>
  <si>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</si>
  <si>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</si>
  <si>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</si>
  <si>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</si>
  <si>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</si>
  <si>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</si>
  <si>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</si>
  <si>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</si>
  <si>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</si>
  <si>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</si>
  <si>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</si>
  <si>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</si>
  <si>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</si>
  <si>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</si>
  <si>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</si>
  <si>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</si>
  <si>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</si>
  <si>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</si>
  <si>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</si>
  <si>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</si>
  <si>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</si>
  <si>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</si>
  <si>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</si>
  <si>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</si>
  <si>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</si>
  <si>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</si>
  <si>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</si>
  <si>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</si>
  <si>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</si>
  <si>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</si>
  <si>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</si>
  <si>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</si>
  <si>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</si>
  <si>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</si>
  <si>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</si>
  <si>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</si>
  <si>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</si>
  <si>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</si>
  <si>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</si>
  <si>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</si>
  <si>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</si>
  <si>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</si>
  <si>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</si>
  <si>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</si>
  <si>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</si>
  <si>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</si>
  <si>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</si>
  <si>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</si>
  <si>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</si>
  <si>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</si>
  <si>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</si>
  <si>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</si>
  <si>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</si>
  <si>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</si>
  <si>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</si>
  <si>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</si>
  <si>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</si>
  <si>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</si>
  <si>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</si>
  <si>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</si>
  <si>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</si>
  <si>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</si>
  <si>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</si>
  <si>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</si>
  <si>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</si>
  <si>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</si>
  <si>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</si>
  <si>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</si>
  <si>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</si>
  <si>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</si>
  <si>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</si>
  <si>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</si>
  <si>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</si>
  <si>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</si>
  <si>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</si>
  <si>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</si>
  <si>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</si>
  <si>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</si>
  <si>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</si>
  <si>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</si>
  <si>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</si>
  <si>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</si>
  <si>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</si>
  <si>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</si>
  <si>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</si>
  <si>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</si>
  <si>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</si>
  <si>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</si>
  <si>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</si>
  <si>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</si>
  <si>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</si>
  <si>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</si>
  <si>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</si>
  <si>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</si>
  <si>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</si>
  <si>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</si>
  <si>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</si>
  <si>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</si>
  <si>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</si>
  <si>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</si>
  <si>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</si>
  <si>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</si>
  <si>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</si>
  <si>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</si>
  <si>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</si>
  <si>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</si>
  <si>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</si>
  <si>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</si>
  <si>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</si>
  <si>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</si>
  <si>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</si>
  <si>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</si>
  <si>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</si>
  <si>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</si>
  <si>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</si>
  <si>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</si>
  <si>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</si>
  <si>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</si>
  <si>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</si>
  <si>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</si>
  <si>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</si>
  <si>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</si>
  <si>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</si>
  <si>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</si>
  <si>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</si>
  <si>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</si>
  <si>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</si>
  <si>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</si>
  <si>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</si>
  <si>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</si>
  <si>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</si>
  <si>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</si>
  <si>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</si>
  <si>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</si>
  <si>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</si>
  <si>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</si>
  <si>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</si>
  <si>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</si>
  <si>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</si>
  <si>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</si>
  <si>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</si>
  <si>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</si>
  <si>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</si>
  <si>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</si>
  <si>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</si>
  <si>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</si>
  <si>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</si>
  <si>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</si>
  <si>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</si>
  <si>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</si>
  <si>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</si>
  <si>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</si>
  <si>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</si>
  <si>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</si>
  <si>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</si>
  <si>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</si>
  <si>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</si>
  <si>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</si>
  <si>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</si>
  <si>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</si>
  <si>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</si>
  <si>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</si>
  <si>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</si>
  <si>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</si>
  <si>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</si>
  <si>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</si>
  <si>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</si>
  <si>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</si>
  <si>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</si>
  <si>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</si>
  <si>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</si>
  <si>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</si>
  <si>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</si>
  <si>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</si>
  <si>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</si>
  <si>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</si>
  <si>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</si>
  <si>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</si>
  <si>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</si>
  <si>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</si>
  <si>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</si>
  <si>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</si>
  <si>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</si>
  <si>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</si>
  <si>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</si>
  <si>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</si>
  <si>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</si>
  <si>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</si>
  <si>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</si>
  <si>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</si>
  <si>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</si>
  <si>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</si>
  <si>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</si>
  <si>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</si>
  <si>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</si>
  <si>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</si>
  <si>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</si>
  <si>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</si>
  <si>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</si>
  <si>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</si>
  <si>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</si>
  <si>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</si>
  <si>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</si>
  <si>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</si>
  <si>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</si>
  <si>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</si>
  <si>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</si>
  <si>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</si>
  <si>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</si>
  <si>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</si>
  <si>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</si>
  <si>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</si>
  <si>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</si>
  <si>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</si>
  <si>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</si>
  <si>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</si>
  <si>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</si>
  <si>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</si>
  <si>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</si>
  <si>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</si>
  <si>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</si>
  <si>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</si>
  <si>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</si>
  <si>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</si>
  <si>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</si>
  <si>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</si>
  <si>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</si>
  <si>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</si>
  <si>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</si>
  <si>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</si>
  <si>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</si>
  <si>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</si>
  <si>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</si>
  <si>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</si>
  <si>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</si>
  <si>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</si>
  <si>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</si>
  <si>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</si>
  <si>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</si>
  <si>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</si>
  <si>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</si>
  <si>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</si>
  <si>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</si>
  <si>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</si>
  <si>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</si>
  <si>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</si>
  <si>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</si>
  <si>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</si>
  <si>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</si>
  <si>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</si>
  <si>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</si>
  <si>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</si>
  <si>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</si>
  <si>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</si>
  <si>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</si>
  <si>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</si>
  <si>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</si>
  <si>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</si>
  <si>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</si>
  <si>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</si>
  <si>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</si>
  <si>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</si>
  <si>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</si>
  <si>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</si>
  <si>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</si>
  <si>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</si>
  <si>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</si>
  <si>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</si>
  <si>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</si>
  <si>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</si>
  <si>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</si>
  <si>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</si>
  <si>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</si>
  <si>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</si>
  <si>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</si>
  <si>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</si>
  <si>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</si>
  <si>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</si>
  <si>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</si>
  <si>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</si>
  <si>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</si>
  <si>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</si>
  <si>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</si>
  <si>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</si>
  <si>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</si>
  <si>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</si>
  <si>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</si>
  <si>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</si>
  <si>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</si>
  <si>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</si>
  <si>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</si>
  <si>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</si>
  <si>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</si>
  <si>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</si>
  <si>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</si>
  <si>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</si>
  <si>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</si>
  <si>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</si>
  <si>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</si>
  <si>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</si>
  <si>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</si>
  <si>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</si>
  <si>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</si>
  <si>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</si>
  <si>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</si>
  <si>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</si>
  <si>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</si>
  <si>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</si>
  <si>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</si>
  <si>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</si>
  <si>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</si>
  <si>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</si>
  <si>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</si>
  <si>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</si>
  <si>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</si>
  <si>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</si>
  <si>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</si>
  <si>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</si>
  <si>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</si>
  <si>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</si>
  <si>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</si>
  <si>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</si>
  <si>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</si>
  <si>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</si>
  <si>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</si>
  <si>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</si>
  <si>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</si>
  <si>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</si>
  <si>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</si>
  <si>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</si>
  <si>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</si>
  <si>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</si>
  <si>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</si>
  <si>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</si>
  <si>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</si>
  <si>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</si>
  <si>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</si>
  <si>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</si>
  <si>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</si>
  <si>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</si>
  <si>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</si>
  <si>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</si>
  <si>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</si>
  <si>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</si>
  <si>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</si>
  <si>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</si>
  <si>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</si>
  <si>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</si>
  <si>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</si>
  <si>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</si>
  <si>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</si>
  <si>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</si>
  <si>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</si>
  <si>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</si>
  <si>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</si>
  <si>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</si>
  <si>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</si>
  <si>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</si>
  <si>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</si>
  <si>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</si>
  <si>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</si>
  <si>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</si>
  <si>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</si>
  <si>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</si>
  <si>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</si>
  <si>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</si>
  <si>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</si>
  <si>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</si>
  <si>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</si>
  <si>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</si>
  <si>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</si>
  <si>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</si>
  <si>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</si>
  <si>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</si>
  <si>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</si>
  <si>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</si>
  <si>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</si>
  <si>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</si>
  <si>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</si>
  <si>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</si>
  <si>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</si>
  <si>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</si>
  <si>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</si>
  <si>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</si>
  <si>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</si>
  <si>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</si>
  <si>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</si>
  <si>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</si>
  <si>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</si>
  <si>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</si>
  <si>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</si>
  <si>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</si>
  <si>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</si>
  <si>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</si>
  <si>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</si>
  <si>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</si>
  <si>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</si>
  <si>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</si>
  <si>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</si>
  <si>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</si>
  <si>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</si>
  <si>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</si>
  <si>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</si>
  <si>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</si>
  <si>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</si>
  <si>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</si>
  <si>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</si>
  <si>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</si>
  <si>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</si>
  <si>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</si>
  <si>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</si>
  <si>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</si>
  <si>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</si>
  <si>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</si>
  <si>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</si>
  <si>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</si>
  <si>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</si>
  <si>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</si>
  <si>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</si>
  <si>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</si>
  <si>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</si>
  <si>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</si>
  <si>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</si>
  <si>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</si>
  <si>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</si>
  <si>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</si>
  <si>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</si>
  <si>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</si>
  <si>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</si>
  <si>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</si>
  <si>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</si>
  <si>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</si>
  <si>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</si>
  <si>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</si>
  <si>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</si>
  <si>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</si>
  <si>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</si>
  <si>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</si>
  <si>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</si>
  <si>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</si>
  <si>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</si>
  <si>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</si>
  <si>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</si>
  <si>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</si>
  <si>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</si>
  <si>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</si>
  <si>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</si>
  <si>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</si>
  <si>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</si>
  <si>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</si>
  <si>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</si>
  <si>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</si>
  <si>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</si>
  <si>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</si>
  <si>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</si>
  <si>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</si>
  <si>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</si>
  <si>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</si>
  <si>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</si>
  <si>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</si>
  <si>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</si>
  <si>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</si>
  <si>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</si>
  <si>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</si>
  <si>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</si>
  <si>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</si>
  <si>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</si>
  <si>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</si>
  <si>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</si>
  <si>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</si>
  <si>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</si>
  <si>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</si>
  <si>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</si>
  <si>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</si>
  <si>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</si>
  <si>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</si>
  <si>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</si>
  <si>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</si>
  <si>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</si>
  <si>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</si>
  <si>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</si>
  <si>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</si>
  <si>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</si>
  <si>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</si>
  <si>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</si>
  <si>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</si>
  <si>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</si>
  <si>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</si>
  <si>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</si>
  <si>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</si>
  <si>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</si>
  <si>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</si>
  <si>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</si>
  <si>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</si>
  <si>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</si>
  <si>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</si>
  <si>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</si>
  <si>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</si>
  <si>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</si>
  <si>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</si>
  <si>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</si>
  <si>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</si>
  <si>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</si>
  <si>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</si>
  <si>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</si>
  <si>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</si>
  <si>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</si>
  <si>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</si>
  <si>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</si>
  <si>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</si>
  <si>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</si>
  <si>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</si>
  <si>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</si>
  <si>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</si>
  <si>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</si>
  <si>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</si>
  <si>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</si>
  <si>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</si>
  <si>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</si>
  <si>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</si>
  <si>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</si>
  <si>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</si>
  <si>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</si>
  <si>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</si>
  <si>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</si>
  <si>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</si>
  <si>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</si>
  <si>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</si>
  <si>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</si>
  <si>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</si>
  <si>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</si>
  <si>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</si>
  <si>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</si>
  <si>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</si>
  <si>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</si>
  <si>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</si>
  <si>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</si>
  <si>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</si>
  <si>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</si>
  <si>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</si>
  <si>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</si>
  <si>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</si>
  <si>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</si>
  <si>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</si>
  <si>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</si>
  <si>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</si>
  <si>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</si>
  <si>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</si>
  <si>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</si>
  <si>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</si>
  <si>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</si>
  <si>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</si>
  <si>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</si>
  <si>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</si>
  <si>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</si>
  <si>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</si>
  <si>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</si>
  <si>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</si>
  <si>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</si>
  <si>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</si>
  <si>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</si>
  <si>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</si>
  <si>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</si>
  <si>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</si>
  <si>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</si>
  <si>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</si>
  <si>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</si>
  <si>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</si>
  <si>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</si>
  <si>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</si>
  <si>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</si>
  <si>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</si>
  <si>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</si>
  <si>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</si>
  <si>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</si>
  <si>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</si>
  <si>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</si>
  <si>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</si>
  <si>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</si>
  <si>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</si>
  <si>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</si>
  <si>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</si>
  <si>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</si>
  <si>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</si>
  <si>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</si>
  <si>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</si>
  <si>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</si>
  <si>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</si>
  <si>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</si>
  <si>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</si>
  <si>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</si>
  <si>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</si>
  <si>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</si>
  <si>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</si>
  <si>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</si>
  <si>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</si>
  <si>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</si>
  <si>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</si>
  <si>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</si>
  <si>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</si>
  <si>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</si>
  <si>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</si>
  <si>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</si>
  <si>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</si>
  <si>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</si>
  <si>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</si>
  <si>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</si>
  <si>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</si>
  <si>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</si>
  <si>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</si>
  <si>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</si>
  <si>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</si>
  <si>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</si>
  <si>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</si>
  <si>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</si>
  <si>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</si>
  <si>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</si>
  <si>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</si>
  <si>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</si>
  <si>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</si>
  <si>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</si>
  <si>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</si>
  <si>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</si>
  <si>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</si>
  <si>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</si>
  <si>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</si>
  <si>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</si>
  <si>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</si>
  <si>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</si>
  <si>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</si>
  <si>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</si>
  <si>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</si>
  <si>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</si>
  <si>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</si>
  <si>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</si>
  <si>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</si>
  <si>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</si>
  <si>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</si>
  <si>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</si>
  <si>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</si>
  <si>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</si>
  <si>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</si>
  <si>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</si>
  <si>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</si>
  <si>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</si>
  <si>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</si>
  <si>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</si>
  <si>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</si>
  <si>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</si>
  <si>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</si>
  <si>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</si>
  <si>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</si>
  <si>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</si>
  <si>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</si>
  <si>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</si>
  <si>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</si>
  <si>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</si>
  <si>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</si>
  <si>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</si>
  <si>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</si>
  <si>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</si>
  <si>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</si>
  <si>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</si>
  <si>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</si>
  <si>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</si>
  <si>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</si>
  <si>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</si>
  <si>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</si>
  <si>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</si>
  <si>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</si>
  <si>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</si>
  <si>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</si>
  <si>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</si>
  <si>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</si>
  <si>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</si>
  <si>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</si>
  <si>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</si>
  <si>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</si>
  <si>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</si>
  <si>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</si>
  <si>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</si>
  <si>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</si>
  <si>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</si>
  <si>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</si>
  <si>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</si>
  <si>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</si>
  <si>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</si>
  <si>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</si>
  <si>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</si>
  <si>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</si>
  <si>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</si>
  <si>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</si>
  <si>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</si>
  <si>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</si>
  <si>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</si>
  <si>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</si>
  <si>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</si>
  <si>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</si>
  <si>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</si>
  <si>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</si>
  <si>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</si>
  <si>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</si>
  <si>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</si>
  <si>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</si>
  <si>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</si>
  <si>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</si>
  <si>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</si>
  <si>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</si>
  <si>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</si>
  <si>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</si>
  <si>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</si>
  <si>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</si>
  <si>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</si>
  <si>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</si>
  <si>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</si>
  <si>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</si>
  <si>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</si>
  <si>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</si>
  <si>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</si>
  <si>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</si>
  <si>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</si>
  <si>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</si>
  <si>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</si>
  <si>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</si>
  <si>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</si>
  <si>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</si>
  <si>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</si>
  <si>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</si>
  <si>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</si>
  <si>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</si>
  <si>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</si>
  <si>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</si>
  <si>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</si>
  <si>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</si>
  <si>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</si>
  <si>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</si>
  <si>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</si>
  <si>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</si>
  <si>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</si>
  <si>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</si>
  <si>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</si>
  <si>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</si>
  <si>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</si>
  <si>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</si>
  <si>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</si>
  <si>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</si>
  <si>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</si>
  <si>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</si>
  <si>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</si>
  <si>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</si>
  <si>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</si>
  <si>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</si>
  <si>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</si>
  <si>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</si>
  <si>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</si>
  <si>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</si>
  <si>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</si>
  <si>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</si>
  <si>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</si>
  <si>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</si>
  <si>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</si>
  <si>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</si>
  <si>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</si>
  <si>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</si>
  <si>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</si>
  <si>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</si>
  <si>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</si>
  <si>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</si>
  <si>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</si>
  <si>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</si>
  <si>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</si>
  <si>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</si>
  <si>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</si>
  <si>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</si>
  <si>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</si>
  <si>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</si>
  <si>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</si>
  <si>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</si>
  <si>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</si>
  <si>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</si>
  <si>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</si>
  <si>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</si>
  <si>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</si>
  <si>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</si>
  <si>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</si>
  <si>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</si>
  <si>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</si>
  <si>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</si>
  <si>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</si>
  <si>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</si>
  <si>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</si>
  <si>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</si>
  <si>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</si>
  <si>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</si>
  <si>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</si>
  <si>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</si>
  <si>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</si>
  <si>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</si>
  <si>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</si>
  <si>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</si>
  <si>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</si>
  <si>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</si>
  <si>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</si>
  <si>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</si>
  <si>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</si>
  <si>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</si>
  <si>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</si>
  <si>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</si>
  <si>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</si>
  <si>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</si>
  <si>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</si>
  <si>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</si>
  <si>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</si>
  <si>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</si>
  <si>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</si>
  <si>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</si>
  <si>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</si>
  <si>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</si>
  <si>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</si>
  <si>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</si>
  <si>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</si>
  <si>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</si>
  <si>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</si>
  <si>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</si>
  <si>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</si>
  <si>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</si>
  <si>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</si>
  <si>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</si>
  <si>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</si>
  <si>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</si>
  <si>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</si>
  <si>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</si>
  <si>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</si>
  <si>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</si>
  <si>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</si>
  <si>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</si>
  <si>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</si>
  <si>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</si>
  <si>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</si>
  <si>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</si>
  <si>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</si>
  <si>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</si>
  <si>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</si>
  <si>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</si>
  <si>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</si>
  <si>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</si>
  <si>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</si>
  <si>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</si>
  <si>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</si>
  <si>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</si>
  <si>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</si>
  <si>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</si>
  <si>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</si>
  <si>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</si>
  <si>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</si>
  <si>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</si>
  <si>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</si>
  <si>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</si>
  <si>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</si>
  <si>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</si>
  <si>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</si>
  <si>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</si>
  <si>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</si>
  <si>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</si>
  <si>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</si>
  <si>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</si>
  <si>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</si>
  <si>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</si>
  <si>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</si>
  <si>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</si>
  <si>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</si>
  <si>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</si>
  <si>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</si>
  <si>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</si>
  <si>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</si>
  <si>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</si>
  <si>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</si>
  <si>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</si>
  <si>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</si>
  <si>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</si>
  <si>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</si>
  <si>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</si>
  <si>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</si>
  <si>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</si>
  <si>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</si>
  <si>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</si>
  <si>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</si>
  <si>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</si>
  <si>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</si>
  <si>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</si>
  <si>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</si>
  <si>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</si>
  <si>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</si>
  <si>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</si>
  <si>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</si>
  <si>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</si>
  <si>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</si>
  <si>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</si>
  <si>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</si>
  <si>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</si>
  <si>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</si>
  <si>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</si>
  <si>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</si>
  <si>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</si>
  <si>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</si>
  <si>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</si>
  <si>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</si>
  <si>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</si>
  <si>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</si>
  <si>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</si>
  <si>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</si>
  <si>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</si>
  <si>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</si>
  <si>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</si>
  <si>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</si>
  <si>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</si>
  <si>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</si>
  <si>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</si>
  <si>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</si>
  <si>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</si>
  <si>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</si>
  <si>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</si>
  <si>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</si>
  <si>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</si>
  <si>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</si>
  <si>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</si>
  <si>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</si>
  <si>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</si>
  <si>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</si>
  <si>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</si>
  <si>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</si>
  <si>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</si>
  <si>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</si>
  <si>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</si>
  <si>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</si>
  <si>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</si>
  <si>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</si>
  <si>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</si>
  <si>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</si>
  <si>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</si>
  <si>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</si>
  <si>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</si>
  <si>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</si>
  <si>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</si>
  <si>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</si>
  <si>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</si>
  <si>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</si>
  <si>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</si>
  <si>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</si>
  <si>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</si>
  <si>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</si>
  <si>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</si>
  <si>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</si>
  <si>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</si>
  <si>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</si>
  <si>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</si>
  <si>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</si>
  <si>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</si>
  <si>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</si>
  <si>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</si>
  <si>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</si>
  <si>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</si>
  <si>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</si>
  <si>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</si>
  <si>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</si>
  <si>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</si>
  <si>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</si>
  <si>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</si>
  <si>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</si>
  <si>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</si>
  <si>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</si>
  <si>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</si>
  <si>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</si>
  <si>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</si>
  <si>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</si>
  <si>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</si>
  <si>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</si>
  <si>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</si>
  <si>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</si>
  <si>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</si>
  <si>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</si>
  <si>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</si>
  <si>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</si>
  <si>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</si>
  <si>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</si>
  <si>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</si>
  <si>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</si>
  <si>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</si>
  <si>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</si>
  <si>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</si>
  <si>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</si>
  <si>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</si>
  <si>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</si>
  <si>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</si>
  <si>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</si>
  <si>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</si>
  <si>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</si>
  <si>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</si>
  <si>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</si>
  <si>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</si>
  <si>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</si>
  <si>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</si>
  <si>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</si>
  <si>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</si>
  <si>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</si>
  <si>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</si>
  <si>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</si>
  <si>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</si>
  <si>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</si>
  <si>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</si>
  <si>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</si>
  <si>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</si>
  <si>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</si>
  <si>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</si>
  <si>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</si>
  <si>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</si>
  <si>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</si>
  <si>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</si>
  <si>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</si>
  <si>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</si>
  <si>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</si>
  <si>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</si>
  <si>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</si>
  <si>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</si>
  <si>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</si>
  <si>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</si>
  <si>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</si>
  <si>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</si>
  <si>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</si>
  <si>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</si>
  <si>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</si>
  <si>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</si>
  <si>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</si>
  <si>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</si>
  <si>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</si>
  <si>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</si>
  <si>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</si>
  <si>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</si>
  <si>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</si>
  <si>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</si>
  <si>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</si>
  <si>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</si>
  <si>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</si>
  <si>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</si>
  <si>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</si>
  <si>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</si>
  <si>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</si>
  <si>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</si>
  <si>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</si>
  <si>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</si>
  <si>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</si>
  <si>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</si>
  <si>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</si>
  <si>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</si>
  <si>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</si>
  <si>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</si>
  <si>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</si>
  <si>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</si>
  <si>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</si>
  <si>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</si>
  <si>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</si>
  <si>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</si>
  <si>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</si>
  <si>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</si>
  <si>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</si>
  <si>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</si>
  <si>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</si>
  <si>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</si>
  <si>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</si>
  <si>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</si>
  <si>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</si>
  <si>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</si>
  <si>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</si>
  <si>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</si>
  <si>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</si>
  <si>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</si>
  <si>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</si>
  <si>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</si>
  <si>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</si>
  <si>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</si>
  <si>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</si>
  <si>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</si>
  <si>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</si>
  <si>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</si>
  <si>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</si>
  <si>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</si>
  <si>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</si>
  <si>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</si>
  <si>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</si>
  <si>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</si>
  <si>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</si>
  <si>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</si>
  <si>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</si>
  <si>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</si>
  <si>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</si>
  <si>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</si>
  <si>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</si>
  <si>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</si>
  <si>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</si>
  <si>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</si>
  <si>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</si>
  <si>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</si>
  <si>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</si>
  <si>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</si>
  <si>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</si>
  <si>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</si>
  <si>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</si>
  <si>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</si>
  <si>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</si>
  <si>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</si>
  <si>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</si>
  <si>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</si>
  <si>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</si>
  <si>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</si>
  <si>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</si>
  <si>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</si>
  <si>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</si>
  <si>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</si>
  <si>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</si>
  <si>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</si>
  <si>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</si>
  <si>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</si>
  <si>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</si>
  <si>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</si>
  <si>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</si>
  <si>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</si>
  <si>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</si>
  <si>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</si>
  <si>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</si>
  <si>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</si>
  <si>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</si>
  <si>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</si>
  <si>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</si>
  <si>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</si>
  <si>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</si>
  <si>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</si>
  <si>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</si>
  <si>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</si>
  <si>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</si>
  <si>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</si>
  <si>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</si>
  <si>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</si>
  <si>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</si>
  <si>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</si>
  <si>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</si>
  <si>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</si>
  <si>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</si>
  <si>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</si>
  <si>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</si>
  <si>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</si>
  <si>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</si>
  <si>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</si>
  <si>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</si>
  <si>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</si>
  <si>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</si>
  <si>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</si>
  <si>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</si>
  <si>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</si>
  <si>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</si>
  <si>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</si>
  <si>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</si>
  <si>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</si>
  <si>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</si>
  <si>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</si>
  <si>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</si>
  <si>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</si>
  <si>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</si>
  <si>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</si>
  <si>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</si>
  <si>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</si>
  <si>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</si>
  <si>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</si>
  <si>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</si>
  <si>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</si>
  <si>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</si>
  <si>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</si>
  <si>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</si>
  <si>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</si>
  <si>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</si>
  <si>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</si>
  <si>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</si>
  <si>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</si>
  <si>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</si>
  <si>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</si>
  <si>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</si>
  <si>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</si>
  <si>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</si>
  <si>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</si>
  <si>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</si>
  <si>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</si>
  <si>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</si>
  <si>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</si>
  <si>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</si>
  <si>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</si>
  <si>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</si>
  <si>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</si>
  <si>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</si>
  <si>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</si>
  <si>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</si>
  <si>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</si>
  <si>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</si>
  <si>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</si>
  <si>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</si>
  <si>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</si>
  <si>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</si>
  <si>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</si>
  <si>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</si>
  <si>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</si>
  <si>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</si>
  <si>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</si>
  <si>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</si>
  <si>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</si>
  <si>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</si>
  <si>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</si>
  <si>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</si>
  <si>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</si>
  <si>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</si>
  <si>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</si>
  <si>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</si>
  <si>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</si>
  <si>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</si>
  <si>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</si>
  <si>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</si>
  <si>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</si>
  <si>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</si>
  <si>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</si>
  <si>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</si>
  <si>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</si>
  <si>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</si>
  <si>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</si>
  <si>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</si>
  <si>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</si>
  <si>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</si>
  <si>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</si>
  <si>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</si>
  <si>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</si>
  <si>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</si>
  <si>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</si>
  <si>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</si>
  <si>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</si>
  <si>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</si>
  <si>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</si>
  <si>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</si>
  <si>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</si>
  <si>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</si>
  <si>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</si>
  <si>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</si>
  <si>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</si>
  <si>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</si>
  <si>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</si>
  <si>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</si>
  <si>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</si>
  <si>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</si>
  <si>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</si>
  <si>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</si>
  <si>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</si>
  <si>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</si>
  <si>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</si>
  <si>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</si>
  <si>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</si>
  <si>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</si>
  <si>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</si>
  <si>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</si>
  <si>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</si>
  <si>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</si>
  <si>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</si>
  <si>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</si>
  <si>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</si>
  <si>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</si>
  <si>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</si>
  <si>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</si>
  <si>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</si>
  <si>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</si>
  <si>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</si>
  <si>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</si>
  <si>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</si>
  <si>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</si>
  <si>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</si>
  <si>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</si>
  <si>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</si>
  <si>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</si>
  <si>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</si>
  <si>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</si>
  <si>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</si>
  <si>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</si>
  <si>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</si>
  <si>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</si>
  <si>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</si>
  <si>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</si>
  <si>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</si>
  <si>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</si>
  <si>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</si>
  <si>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</si>
  <si>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</si>
  <si>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</si>
  <si>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</si>
  <si>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</si>
  <si>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</si>
  <si>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</si>
  <si>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</si>
  <si>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</si>
  <si>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</si>
  <si>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</si>
  <si>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</si>
  <si>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</si>
  <si>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</si>
  <si>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</si>
  <si>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</si>
  <si>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</si>
  <si>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</si>
  <si>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</si>
  <si>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</si>
  <si>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</si>
  <si>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</si>
  <si>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</si>
  <si>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</si>
  <si>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</si>
  <si>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</si>
  <si>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</si>
  <si>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</si>
  <si>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</si>
  <si>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</si>
  <si>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</si>
  <si>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</si>
  <si>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</si>
  <si>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</si>
  <si>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</si>
  <si>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</si>
  <si>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</si>
  <si>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</si>
  <si>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</si>
  <si>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</si>
  <si>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</si>
  <si>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</si>
  <si>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</si>
  <si>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</si>
  <si>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</si>
  <si>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</si>
  <si>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</si>
  <si>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</si>
  <si>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</si>
  <si>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</si>
  <si>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</si>
  <si>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</si>
  <si>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</si>
  <si>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</si>
  <si>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</si>
  <si>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</si>
  <si>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</si>
  <si>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</si>
  <si>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</si>
  <si>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</si>
  <si>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</si>
  <si>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</si>
  <si>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</si>
  <si>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</si>
  <si>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</si>
  <si>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</si>
  <si>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</si>
  <si>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</si>
  <si>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</si>
  <si>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</si>
  <si>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</si>
  <si>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</si>
  <si>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</si>
  <si>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</si>
  <si>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</si>
  <si>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</si>
  <si>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</si>
  <si>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</si>
  <si>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</si>
  <si>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</si>
  <si>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</si>
  <si>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</si>
  <si>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</si>
  <si>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</si>
  <si>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</si>
  <si>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</si>
  <si>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</si>
  <si>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</si>
  <si>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</si>
  <si>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</si>
  <si>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</si>
  <si>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</si>
  <si>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</si>
  <si>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</si>
  <si>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</si>
  <si>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</si>
  <si>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</si>
  <si>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</si>
  <si>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</si>
  <si>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</si>
  <si>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</si>
  <si>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</si>
  <si>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</si>
  <si>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</si>
  <si>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</si>
  <si>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</si>
  <si>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</si>
  <si>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</si>
  <si>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</si>
  <si>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</si>
  <si>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</si>
  <si>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</si>
  <si>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</si>
  <si>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</si>
  <si>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</si>
  <si>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</si>
  <si>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</si>
  <si>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</si>
  <si>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</si>
  <si>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</si>
  <si>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</si>
  <si>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</si>
  <si>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</si>
  <si>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</si>
  <si>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</si>
  <si>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</si>
  <si>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</si>
  <si>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</si>
  <si>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</si>
  <si>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</si>
  <si>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</si>
  <si>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</si>
  <si>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</si>
  <si>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</si>
  <si>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</si>
  <si>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</si>
  <si>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</si>
  <si>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</si>
  <si>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</si>
  <si>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</si>
  <si>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</si>
  <si>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</si>
  <si>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</si>
  <si>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</si>
  <si>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</si>
  <si>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</si>
  <si>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</si>
  <si>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</si>
  <si>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</si>
  <si>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</si>
  <si>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</si>
  <si>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</si>
  <si>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</si>
  <si>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</si>
  <si>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</si>
  <si>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</si>
  <si>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</si>
  <si>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</si>
  <si>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</si>
  <si>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</si>
  <si>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</si>
  <si>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</si>
  <si>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</si>
  <si>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</si>
  <si>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</si>
  <si>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</si>
  <si>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</si>
  <si>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</si>
  <si>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</si>
  <si>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</si>
  <si>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</si>
  <si>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</si>
  <si>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</si>
  <si>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</si>
  <si>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</si>
  <si>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</si>
  <si>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</si>
  <si>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</si>
  <si>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</si>
  <si>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</si>
  <si>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</si>
  <si>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</si>
  <si>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</si>
  <si>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</si>
  <si>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</si>
  <si>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</si>
  <si>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</si>
  <si>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</si>
  <si>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</si>
  <si>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</si>
  <si>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</si>
  <si>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</si>
  <si>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</si>
  <si>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</si>
  <si>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</si>
  <si>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</si>
  <si>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</si>
  <si>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</si>
  <si>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</si>
  <si>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</si>
  <si>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</si>
  <si>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</si>
  <si>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</si>
  <si>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</si>
  <si>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</si>
  <si>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</si>
  <si>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</si>
  <si>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</si>
  <si>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</si>
  <si>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</si>
  <si>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</si>
  <si>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</si>
  <si>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</si>
  <si>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</si>
  <si>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</si>
  <si>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</si>
  <si>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</si>
  <si>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</si>
  <si>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</si>
  <si>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</si>
  <si>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</si>
  <si>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</si>
  <si>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</si>
  <si>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</si>
  <si>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</si>
  <si>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</si>
  <si>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</si>
  <si>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</si>
  <si>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</si>
  <si>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</si>
  <si>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</si>
  <si>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</si>
  <si>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</si>
  <si>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</si>
  <si>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</si>
  <si>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</si>
  <si>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</si>
  <si>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</si>
  <si>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</si>
  <si>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</si>
  <si>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</si>
  <si>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</si>
  <si>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</si>
  <si>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</si>
  <si>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</si>
  <si>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</si>
  <si>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</si>
  <si>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</si>
  <si>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</si>
  <si>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</si>
  <si>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</si>
  <si>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</si>
  <si>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</si>
  <si>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</si>
  <si>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</si>
  <si>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</si>
  <si>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</si>
  <si>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</si>
  <si>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</si>
  <si>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</si>
  <si>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</si>
  <si>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</si>
  <si>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</si>
  <si>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</si>
  <si>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</si>
  <si>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</si>
  <si>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</si>
  <si>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</si>
  <si>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</si>
  <si>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</si>
  <si>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</si>
  <si>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</si>
  <si>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</si>
  <si>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</si>
  <si>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</si>
  <si>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</si>
  <si>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</si>
  <si>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</si>
  <si>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</si>
  <si>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</si>
  <si>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</si>
  <si>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</si>
  <si>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</si>
  <si>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</si>
  <si>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</si>
  <si>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</si>
  <si>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</si>
  <si>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</si>
  <si>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</si>
  <si>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</si>
  <si>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</si>
  <si>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</si>
  <si>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</si>
  <si>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</si>
  <si>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</si>
  <si>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</si>
  <si>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</si>
  <si>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</si>
  <si>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</si>
  <si>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</si>
  <si>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</si>
  <si>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</si>
  <si>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</si>
  <si>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</si>
  <si>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</si>
  <si>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</si>
  <si>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</si>
  <si>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</si>
  <si>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</si>
  <si>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</si>
  <si>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</si>
  <si>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</si>
  <si>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</si>
  <si>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</si>
  <si>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</si>
  <si>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</si>
  <si>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</si>
  <si>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</si>
  <si>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</si>
  <si>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</si>
  <si>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</si>
  <si>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</si>
  <si>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</si>
  <si>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</si>
  <si>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</si>
  <si>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</si>
  <si>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</si>
  <si>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</si>
  <si>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</si>
  <si>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</si>
  <si>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</si>
  <si>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</si>
  <si>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</si>
  <si>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</si>
  <si>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</si>
  <si>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</si>
  <si>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</si>
  <si>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</si>
  <si>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</si>
  <si>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</si>
  <si>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</si>
  <si>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</si>
  <si>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</si>
  <si>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</si>
  <si>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</si>
  <si>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</si>
  <si>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</si>
  <si>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</si>
  <si>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</si>
  <si>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</si>
  <si>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</si>
  <si>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</si>
  <si>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</si>
  <si>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</si>
  <si>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</si>
  <si>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</si>
  <si>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</si>
  <si>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</si>
  <si>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</si>
  <si>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</si>
  <si>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</si>
  <si>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</si>
  <si>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</si>
  <si>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</si>
  <si>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</si>
  <si>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</si>
  <si>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</si>
  <si>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</si>
  <si>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</si>
  <si>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</si>
  <si>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</si>
  <si>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</si>
  <si>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</si>
  <si>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</si>
  <si>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</si>
  <si>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</si>
  <si>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</si>
  <si>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</si>
  <si>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</si>
  <si>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</si>
  <si>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</si>
  <si>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</si>
  <si>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</si>
  <si>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</si>
  <si>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</si>
  <si>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</si>
  <si>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</si>
  <si>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</si>
  <si>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</si>
  <si>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</si>
  <si>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</si>
  <si>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</si>
  <si>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</si>
  <si>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</si>
  <si>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</si>
  <si>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</si>
  <si>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</si>
  <si>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</si>
  <si>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</si>
  <si>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</si>
  <si>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</si>
  <si>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</si>
  <si>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</si>
  <si>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</si>
  <si>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</si>
  <si>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</si>
  <si>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</si>
  <si>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</si>
  <si>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</si>
  <si>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</si>
  <si>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</si>
  <si>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</si>
  <si>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</si>
  <si>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</si>
  <si>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</si>
  <si>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</si>
  <si>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</si>
  <si>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</si>
  <si>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</si>
  <si>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</si>
  <si>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</si>
  <si>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</si>
  <si>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</si>
  <si>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</si>
  <si>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</si>
  <si>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</si>
  <si>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</si>
  <si>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</si>
  <si>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</si>
  <si>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</si>
  <si>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</si>
  <si>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</si>
  <si>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</si>
  <si>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</si>
  <si>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</si>
  <si>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</si>
  <si>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</si>
  <si>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</si>
  <si>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</si>
  <si>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</si>
  <si>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</si>
  <si>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</si>
  <si>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</si>
  <si>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</si>
  <si>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</si>
  <si>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</si>
  <si>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</si>
  <si>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</si>
  <si>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</si>
  <si>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</si>
  <si>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</si>
  <si>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</si>
  <si>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</si>
  <si>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</si>
  <si>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</si>
  <si>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</si>
  <si>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</si>
  <si>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</si>
  <si>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</si>
  <si>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</si>
  <si>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</si>
  <si>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</si>
  <si>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</si>
  <si>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</si>
  <si>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</si>
  <si>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</si>
  <si>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</si>
  <si>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</si>
  <si>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</si>
  <si>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</si>
  <si>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</si>
  <si>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</si>
  <si>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</si>
  <si>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</si>
  <si>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</si>
  <si>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</si>
  <si>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</si>
  <si>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</si>
  <si>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</si>
  <si>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</si>
  <si>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</si>
  <si>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</si>
  <si>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</si>
  <si>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</si>
  <si>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</si>
  <si>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</si>
  <si>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</si>
  <si>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</si>
  <si>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</si>
  <si>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</si>
  <si>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</si>
  <si>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</si>
  <si>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</si>
  <si>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</si>
  <si>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</si>
  <si>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</si>
  <si>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</si>
  <si>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</si>
  <si>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</si>
  <si>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</si>
  <si>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</si>
  <si>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</si>
  <si>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</si>
  <si>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</si>
  <si>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</si>
  <si>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</si>
  <si>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</si>
  <si>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</si>
  <si>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</si>
  <si>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</si>
  <si>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</si>
  <si>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</si>
  <si>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</si>
  <si>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</si>
  <si>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</si>
  <si>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</si>
  <si>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</si>
  <si>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</si>
  <si>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</si>
  <si>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</si>
  <si>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</si>
  <si>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</si>
  <si>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</si>
  <si>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</si>
  <si>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</si>
  <si>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</si>
  <si>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</si>
  <si>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</si>
  <si>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</si>
  <si>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</si>
  <si>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</si>
  <si>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</si>
  <si>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</si>
  <si>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</si>
  <si>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</si>
  <si>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</si>
  <si>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</si>
  <si>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</si>
  <si>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</si>
  <si>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</si>
  <si>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</si>
  <si>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</si>
  <si>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</si>
  <si>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</si>
  <si>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</si>
  <si>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</si>
  <si>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</si>
  <si>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</si>
  <si>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</si>
  <si>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</si>
  <si>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</si>
  <si>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</si>
  <si>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</si>
  <si>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</si>
  <si>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</si>
  <si>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</si>
  <si>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</si>
  <si>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</si>
  <si>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</si>
  <si>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</si>
  <si>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</si>
  <si>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</si>
  <si>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</si>
  <si>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</si>
  <si>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</si>
  <si>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</si>
  <si>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</si>
  <si>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</si>
  <si>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</si>
  <si>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</si>
  <si>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</si>
  <si>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</si>
  <si>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</si>
  <si>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</si>
  <si>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</si>
  <si>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</si>
  <si>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</si>
  <si>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</si>
  <si>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</si>
  <si>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</si>
  <si>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</si>
  <si>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</si>
  <si>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</si>
  <si>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</si>
  <si>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</si>
  <si>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</si>
  <si>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</si>
  <si>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</si>
  <si>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</si>
  <si>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</si>
  <si>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</si>
  <si>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</si>
  <si>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</si>
  <si>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</si>
  <si>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</si>
  <si>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</si>
  <si>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</si>
  <si>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</si>
  <si>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</si>
  <si>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</si>
  <si>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</si>
  <si>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</si>
  <si>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</si>
  <si>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</si>
  <si>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</si>
  <si>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</si>
  <si>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</si>
  <si>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</si>
  <si>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</si>
  <si>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</si>
  <si>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</si>
  <si>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</si>
  <si>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</si>
  <si>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</si>
  <si>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</si>
  <si>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</si>
  <si>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</si>
  <si>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</si>
  <si>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</si>
  <si>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</si>
  <si>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</si>
  <si>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</si>
  <si>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</si>
  <si>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</si>
  <si>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</si>
  <si>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</si>
  <si>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</si>
  <si>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</si>
  <si>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</si>
  <si>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</si>
  <si>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</si>
  <si>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</si>
  <si>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</si>
  <si>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</si>
  <si>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</si>
  <si>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</si>
  <si>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</si>
  <si>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</si>
  <si>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</si>
  <si>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</si>
  <si>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</si>
  <si>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</si>
  <si>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</si>
  <si>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</si>
  <si>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</si>
  <si>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</si>
  <si>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</si>
  <si>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</si>
  <si>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</si>
  <si>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</si>
  <si>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</si>
  <si>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</si>
  <si>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</si>
  <si>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</si>
  <si>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</si>
  <si>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</si>
  <si>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</si>
  <si>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</si>
  <si>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</si>
  <si>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</si>
  <si>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</si>
  <si>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</si>
  <si>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</si>
  <si>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</si>
  <si>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</si>
  <si>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</si>
  <si>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</si>
  <si>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</si>
  <si>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</si>
  <si>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</si>
  <si>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</si>
  <si>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</si>
  <si>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</si>
  <si>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</si>
  <si>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</si>
  <si>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</si>
  <si>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</si>
  <si>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</si>
  <si>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</si>
  <si>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</si>
  <si>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</si>
  <si>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</si>
  <si>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</si>
  <si>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</si>
  <si>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</si>
  <si>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</si>
  <si>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</si>
  <si>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</si>
  <si>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</si>
  <si>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</si>
  <si>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</si>
  <si>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</si>
  <si>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</si>
  <si>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</si>
  <si>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</si>
  <si>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</si>
  <si>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</si>
  <si>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</si>
  <si>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</si>
  <si>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</si>
  <si>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</si>
  <si>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</si>
  <si>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</si>
  <si>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</si>
  <si>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</si>
  <si>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</si>
  <si>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</si>
  <si>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</si>
  <si>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</si>
  <si>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</si>
  <si>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</si>
  <si>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</si>
  <si>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</si>
  <si>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</si>
  <si>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</si>
  <si>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</si>
  <si>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</si>
  <si>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</si>
  <si>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</si>
  <si>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</si>
  <si>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</si>
  <si>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</si>
  <si>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</si>
  <si>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</si>
  <si>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</si>
  <si>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</si>
  <si>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</si>
  <si>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</si>
  <si>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</si>
  <si>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</si>
  <si>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</si>
  <si>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</si>
  <si>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</si>
  <si>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</si>
  <si>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</si>
  <si>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</si>
  <si>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</si>
  <si>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</si>
  <si>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</si>
  <si>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</si>
  <si>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</si>
  <si>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</si>
  <si>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</si>
  <si>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</si>
  <si>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</si>
  <si>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</si>
  <si>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</si>
  <si>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</si>
  <si>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</si>
  <si>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</si>
  <si>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</si>
  <si>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</si>
  <si>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</si>
  <si>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</si>
  <si>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</si>
  <si>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</si>
  <si>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</si>
  <si>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</si>
  <si>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</si>
  <si>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</si>
  <si>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</si>
  <si>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</si>
  <si>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</si>
  <si>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</si>
  <si>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</si>
  <si>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</si>
  <si>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</si>
  <si>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</si>
  <si>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</si>
  <si>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</si>
  <si>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</si>
  <si>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</si>
  <si>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</si>
  <si>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</si>
  <si>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</si>
  <si>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</si>
  <si>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</si>
  <si>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</si>
  <si>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</si>
  <si>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</si>
  <si>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</si>
  <si>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</si>
  <si>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</si>
  <si>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</si>
  <si>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</si>
  <si>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</si>
  <si>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</si>
  <si>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</si>
  <si>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</si>
  <si>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</si>
  <si>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</si>
  <si>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</si>
  <si>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</si>
  <si>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</si>
  <si>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</si>
  <si>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</si>
  <si>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</si>
  <si>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</si>
  <si>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</si>
  <si>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</si>
  <si>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</si>
  <si>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</si>
  <si>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</si>
  <si>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</si>
  <si>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</si>
  <si>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</si>
  <si>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</si>
  <si>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</si>
  <si>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</si>
  <si>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</si>
  <si>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</si>
  <si>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</si>
  <si>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</si>
  <si>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</si>
  <si>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</si>
  <si>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</si>
  <si>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</si>
  <si>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</si>
  <si>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</si>
  <si>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</si>
  <si>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</si>
  <si>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</si>
  <si>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</si>
  <si>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</si>
  <si>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</si>
  <si>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</si>
  <si>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</si>
  <si>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</si>
  <si>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</si>
  <si>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</si>
  <si>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</si>
  <si>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</si>
  <si>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</si>
  <si>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</si>
  <si>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</si>
  <si>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</si>
  <si>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</si>
  <si>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</si>
  <si>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</si>
  <si>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</si>
  <si>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</si>
  <si>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</si>
  <si>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</si>
  <si>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</si>
  <si>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</si>
  <si>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</si>
  <si>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</si>
  <si>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</si>
  <si>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</si>
  <si>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</si>
  <si>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</si>
  <si>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</si>
  <si>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</si>
  <si>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</si>
  <si>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</si>
  <si>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</si>
  <si>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</si>
  <si>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</si>
  <si>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</si>
  <si>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</si>
  <si>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</si>
  <si>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</si>
  <si>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</si>
  <si>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</si>
  <si>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</si>
  <si>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</si>
  <si>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</si>
  <si>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</si>
  <si>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</si>
  <si>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</si>
  <si>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</si>
  <si>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</si>
  <si>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</si>
  <si>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</si>
  <si>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</si>
  <si>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</si>
  <si>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</si>
  <si>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</si>
  <si>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</si>
  <si>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</si>
  <si>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</si>
  <si>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</si>
  <si>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</si>
  <si>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</si>
  <si>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</si>
  <si>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</si>
  <si>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</si>
  <si>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</si>
  <si>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</si>
  <si>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</si>
  <si>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</si>
  <si>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</si>
  <si>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</si>
  <si>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</si>
  <si>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</si>
  <si>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</si>
  <si>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</si>
  <si>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</si>
  <si>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</si>
  <si>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</si>
  <si>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</si>
  <si>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</si>
  <si>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</si>
  <si>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</si>
  <si>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</si>
  <si>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</si>
  <si>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</si>
  <si>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</si>
  <si>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</si>
  <si>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</si>
  <si>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</si>
  <si>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</si>
  <si>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</si>
  <si>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</si>
  <si>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</si>
  <si>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</si>
  <si>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</si>
  <si>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</si>
  <si>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</si>
  <si>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</si>
  <si>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</si>
  <si>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</si>
  <si>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</si>
  <si>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</si>
  <si>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</si>
  <si>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</si>
  <si>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</si>
  <si>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</si>
  <si>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</si>
  <si>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</si>
  <si>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</si>
  <si>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</si>
  <si>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</si>
  <si>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</si>
  <si>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</si>
  <si>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</si>
  <si>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</si>
  <si>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</si>
  <si>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</si>
  <si>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</si>
  <si>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</si>
  <si>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</si>
  <si>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</si>
  <si>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</si>
  <si>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</si>
  <si>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</si>
  <si>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</si>
  <si>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</si>
  <si>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</si>
  <si>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</si>
  <si>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</si>
  <si>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</si>
  <si>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</si>
  <si>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</si>
  <si>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</si>
  <si>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</si>
  <si>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</si>
  <si>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</si>
  <si>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</si>
  <si>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</si>
  <si>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</si>
  <si>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</si>
  <si>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</si>
  <si>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</si>
  <si>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</si>
  <si>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</si>
  <si>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</si>
  <si>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</si>
  <si>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</si>
  <si>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</si>
  <si>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</si>
  <si>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</si>
  <si>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</si>
  <si>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</si>
  <si>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</si>
  <si>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</si>
  <si>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</si>
  <si>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</si>
  <si>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</si>
  <si>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</si>
  <si>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</si>
  <si>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</si>
  <si>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</si>
  <si>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</si>
  <si>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</si>
  <si>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</si>
  <si>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</si>
  <si>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</si>
  <si>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</si>
  <si>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</si>
  <si>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</si>
  <si>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</si>
  <si>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</si>
  <si>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</si>
  <si>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</si>
  <si>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</si>
  <si>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</si>
  <si>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</si>
  <si>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</si>
  <si>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</si>
  <si>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</si>
  <si>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</si>
  <si>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</si>
  <si>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</si>
  <si>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</si>
  <si>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</si>
  <si>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</si>
  <si>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</si>
  <si>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</si>
  <si>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</si>
  <si>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</si>
  <si>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</si>
  <si>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</si>
  <si>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</si>
  <si>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</si>
  <si>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</si>
  <si>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</si>
  <si>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</si>
  <si>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</si>
  <si>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</si>
  <si>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</si>
  <si>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</si>
  <si>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</si>
  <si>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</si>
  <si>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</si>
  <si>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</si>
  <si>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</si>
  <si>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</si>
  <si>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</si>
  <si>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</si>
  <si>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</si>
  <si>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</si>
  <si>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</si>
  <si>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</si>
  <si>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</si>
  <si>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</si>
  <si>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</si>
  <si>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</si>
  <si>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</si>
  <si>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</si>
  <si>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</si>
  <si>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</si>
  <si>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</si>
  <si>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</si>
  <si>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</si>
  <si>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</si>
  <si>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</si>
  <si>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</si>
  <si>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</si>
  <si>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</si>
  <si>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</si>
  <si>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</si>
  <si>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</si>
  <si>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</si>
  <si>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</si>
  <si>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</si>
  <si>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</si>
  <si>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</si>
  <si>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</si>
  <si>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</si>
  <si>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</si>
  <si>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</si>
  <si>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</si>
  <si>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</si>
  <si>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</si>
  <si>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</si>
  <si>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</si>
  <si>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</si>
  <si>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</si>
  <si>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</si>
  <si>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</si>
  <si>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</si>
  <si>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</si>
  <si>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</si>
  <si>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</si>
  <si>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</si>
  <si>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</si>
  <si>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</si>
  <si>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</si>
  <si>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</si>
  <si>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</si>
  <si>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</si>
  <si>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</si>
  <si>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</si>
  <si>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</si>
  <si>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</si>
  <si>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</si>
  <si>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</si>
  <si>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</si>
  <si>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</si>
  <si>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</si>
  <si>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</si>
  <si>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</si>
  <si>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</si>
  <si>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</si>
  <si>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</si>
  <si>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</si>
  <si>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</si>
  <si>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</si>
  <si>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</si>
  <si>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</si>
  <si>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</si>
  <si>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</si>
  <si>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</si>
  <si>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</si>
  <si>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</si>
  <si>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</si>
  <si>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</si>
  <si>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</si>
  <si>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</si>
  <si>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</si>
  <si>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</si>
  <si>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</si>
  <si>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</si>
  <si>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</si>
  <si>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</si>
  <si>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</si>
  <si>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</si>
  <si>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</si>
  <si>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</si>
  <si>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</si>
  <si>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</si>
  <si>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</si>
  <si>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</si>
  <si>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</si>
  <si>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</si>
  <si>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</si>
  <si>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</si>
  <si>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</si>
  <si>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</si>
  <si>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</si>
  <si>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</si>
  <si>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</si>
  <si>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</si>
  <si>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</si>
  <si>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</si>
  <si>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</si>
  <si>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</si>
  <si>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</si>
  <si>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</si>
  <si>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</si>
  <si>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</si>
  <si>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</si>
  <si>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</si>
  <si>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</si>
  <si>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</si>
  <si>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</si>
  <si>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</si>
  <si>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</si>
  <si>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</si>
  <si>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</si>
  <si>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</si>
  <si>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</si>
  <si>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</si>
  <si>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</si>
  <si>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</si>
  <si>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</si>
  <si>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</si>
  <si>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</si>
  <si>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</si>
  <si>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</si>
  <si>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</si>
  <si>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</si>
  <si>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</si>
  <si>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</si>
  <si>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</si>
  <si>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</si>
  <si>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</si>
  <si>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</si>
  <si>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</si>
  <si>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</si>
  <si>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</si>
  <si>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</si>
  <si>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</si>
  <si>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</si>
  <si>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</si>
  <si>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</si>
  <si>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</si>
  <si>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</si>
  <si>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</si>
  <si>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</si>
  <si>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</si>
  <si>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</si>
  <si>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</si>
  <si>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</si>
  <si>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</si>
  <si>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</si>
  <si>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</si>
  <si>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</si>
  <si>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</si>
  <si>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</si>
  <si>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</si>
  <si>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</si>
  <si>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</si>
  <si>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</si>
  <si>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</si>
  <si>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</si>
  <si>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</si>
  <si>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</si>
  <si>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</si>
  <si>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</si>
  <si>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</si>
  <si>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</si>
  <si>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</si>
  <si>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</si>
  <si>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</si>
  <si>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</si>
  <si>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</si>
  <si>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</si>
  <si>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</si>
  <si>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</si>
  <si>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</si>
  <si>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</si>
  <si>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</si>
  <si>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</si>
  <si>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</si>
  <si>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</si>
  <si>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</si>
  <si>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</si>
  <si>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</si>
  <si>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</si>
  <si>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</si>
  <si>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</si>
  <si>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</si>
  <si>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</si>
  <si>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</si>
  <si>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</si>
  <si>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</si>
  <si>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</si>
  <si>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</si>
  <si>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</si>
  <si>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</si>
  <si>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</si>
  <si>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</si>
  <si>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</si>
  <si>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</si>
  <si>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</si>
  <si>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</si>
  <si>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</si>
  <si>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</si>
  <si>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</si>
  <si>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</si>
  <si>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</si>
  <si>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</si>
  <si>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</si>
  <si>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</si>
  <si>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</si>
  <si>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</si>
  <si>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</si>
  <si>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</si>
  <si>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</si>
  <si>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</si>
  <si>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</si>
  <si>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</si>
  <si>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</si>
  <si>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</si>
  <si>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</si>
  <si>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</si>
  <si>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</si>
  <si>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</si>
  <si>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</si>
  <si>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</si>
  <si>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</si>
  <si>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</si>
  <si>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</si>
  <si>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</si>
  <si>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</si>
  <si>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</si>
  <si>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</si>
  <si>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</si>
  <si>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</si>
  <si>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</si>
  <si>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</si>
  <si>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</si>
  <si>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</si>
  <si>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</si>
  <si>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</si>
  <si>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</si>
  <si>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</si>
  <si>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</si>
  <si>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</si>
  <si>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</si>
  <si>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</si>
  <si>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</si>
  <si>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</si>
  <si>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</si>
  <si>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</si>
  <si>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</si>
  <si>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</si>
  <si>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</si>
  <si>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</si>
  <si>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</si>
  <si>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</si>
  <si>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</si>
  <si>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</si>
  <si>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</si>
  <si>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</si>
  <si>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</si>
  <si>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</si>
  <si>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</si>
  <si>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</si>
  <si>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</si>
  <si>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</si>
  <si>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</si>
  <si>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</si>
  <si>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</si>
  <si>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</si>
  <si>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</si>
  <si>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</si>
  <si>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</si>
  <si>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</si>
  <si>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</si>
  <si>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</si>
  <si>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</si>
  <si>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</si>
  <si>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</si>
  <si>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</si>
  <si>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</si>
  <si>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</si>
  <si>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</si>
  <si>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</si>
  <si>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</si>
  <si>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</si>
  <si>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</si>
  <si>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</si>
  <si>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</si>
  <si>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</si>
  <si>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</si>
  <si>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</si>
  <si>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</si>
  <si>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</si>
  <si>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</si>
  <si>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</si>
  <si>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</si>
  <si>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</si>
  <si>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</si>
  <si>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</si>
  <si>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</si>
  <si>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</si>
  <si>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</si>
  <si>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</si>
  <si>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</si>
  <si>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</si>
  <si>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</si>
  <si>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</si>
  <si>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</si>
  <si>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</si>
  <si>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</si>
  <si>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</si>
  <si>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</si>
  <si>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</si>
  <si>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</si>
  <si>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</si>
  <si>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</si>
  <si>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</si>
  <si>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</si>
  <si>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</si>
  <si>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</si>
  <si>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</si>
  <si>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</si>
  <si>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</si>
  <si>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</si>
  <si>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</si>
  <si>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</si>
  <si>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</si>
  <si>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</si>
  <si>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</si>
  <si>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</si>
  <si>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</si>
  <si>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</si>
  <si>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</si>
  <si>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</si>
  <si>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</si>
  <si>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</si>
  <si>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</si>
  <si>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</si>
  <si>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</si>
  <si>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</si>
  <si>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</si>
  <si>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</si>
  <si>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</si>
  <si>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</si>
  <si>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</si>
  <si>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</si>
  <si>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</si>
  <si>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</si>
  <si>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</si>
  <si>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</si>
  <si>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</si>
  <si>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</si>
  <si>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</si>
  <si>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</si>
  <si>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</si>
  <si>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</si>
  <si>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</si>
  <si>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</si>
  <si>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</si>
  <si>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</si>
  <si>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</si>
  <si>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</si>
  <si>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</si>
  <si>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</si>
  <si>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</si>
  <si>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</si>
  <si>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</si>
  <si>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</si>
  <si>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</si>
  <si>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</si>
  <si>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</si>
  <si>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</si>
  <si>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</si>
  <si>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</si>
  <si>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</si>
  <si>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</si>
  <si>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</si>
  <si>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</si>
  <si>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</si>
  <si>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</si>
  <si>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</si>
  <si>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</si>
  <si>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</si>
  <si>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</si>
  <si>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</si>
  <si>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</si>
  <si>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</si>
  <si>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</si>
  <si>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</si>
  <si>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</si>
  <si>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</si>
  <si>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</si>
  <si>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</si>
  <si>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</si>
  <si>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</si>
  <si>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</si>
  <si>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</si>
  <si>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</si>
  <si>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</si>
  <si>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</si>
  <si>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</si>
  <si>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</si>
  <si>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</si>
  <si>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</si>
  <si>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</si>
  <si>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</si>
  <si>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</si>
  <si>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</si>
  <si>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</si>
  <si>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</si>
  <si>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</si>
  <si>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</si>
  <si>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</si>
  <si>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</si>
  <si>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</si>
  <si>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</si>
  <si>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</si>
  <si>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</si>
  <si>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</si>
  <si>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</si>
  <si>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</si>
  <si>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</si>
  <si>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</si>
  <si>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</si>
  <si>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</si>
  <si>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</si>
  <si>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</si>
  <si>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</si>
  <si>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</si>
  <si>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</si>
  <si>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</si>
  <si>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</si>
  <si>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</si>
  <si>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</si>
  <si>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</si>
  <si>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</si>
  <si>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</si>
  <si>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</si>
  <si>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</si>
  <si>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</si>
  <si>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</si>
  <si>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</si>
  <si>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</si>
  <si>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</si>
  <si>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</si>
  <si>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</si>
  <si>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</si>
  <si>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</si>
  <si>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</si>
  <si>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</si>
  <si>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</si>
  <si>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</si>
  <si>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</si>
  <si>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</si>
  <si>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</si>
  <si>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</si>
  <si>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</si>
  <si>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</si>
  <si>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</si>
  <si>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</si>
  <si>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</si>
  <si>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</si>
  <si>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</si>
  <si>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</si>
  <si>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</si>
  <si>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</si>
  <si>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</si>
  <si>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</si>
  <si>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</si>
  <si>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</si>
  <si>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</si>
  <si>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</si>
  <si>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</si>
  <si>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</si>
  <si>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</si>
  <si>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</si>
  <si>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</si>
  <si>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</si>
  <si>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</si>
  <si>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</si>
  <si>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</si>
  <si>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</si>
  <si>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</si>
  <si>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</si>
  <si>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</si>
  <si>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</si>
  <si>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</si>
  <si>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</si>
  <si>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</si>
  <si>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</si>
  <si>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</si>
  <si>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</si>
  <si>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</si>
  <si>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</si>
  <si>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</si>
  <si>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</si>
  <si>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</si>
  <si>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</si>
  <si>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</si>
  <si>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</si>
  <si>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</si>
  <si>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</si>
  <si>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</si>
  <si>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</si>
  <si>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</si>
  <si>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</si>
  <si>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</si>
  <si>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</si>
  <si>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</si>
  <si>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</si>
  <si>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</si>
  <si>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</si>
  <si>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</si>
  <si>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</si>
  <si>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</si>
  <si>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</si>
  <si>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</si>
  <si>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</si>
  <si>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</si>
  <si>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</si>
  <si>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</si>
  <si>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</si>
  <si>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</si>
  <si>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</si>
  <si>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</si>
  <si>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</si>
  <si>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</si>
  <si>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</si>
  <si>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</si>
  <si>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</si>
  <si>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</si>
  <si>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</si>
  <si>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</si>
  <si>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</si>
  <si>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</si>
  <si>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</si>
  <si>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</si>
  <si>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</si>
  <si>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</si>
  <si>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</si>
  <si>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</si>
  <si>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</si>
  <si>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</si>
  <si>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</si>
  <si>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</si>
  <si>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</si>
  <si>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</si>
  <si>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</si>
  <si>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</si>
  <si>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</si>
  <si>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</si>
  <si>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</si>
  <si>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</si>
  <si>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</si>
  <si>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</si>
  <si>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</si>
  <si>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</si>
  <si>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</si>
  <si>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</si>
  <si>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</si>
  <si>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</si>
  <si>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</si>
  <si>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</si>
  <si>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</si>
  <si>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</si>
  <si>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</si>
  <si>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</si>
  <si>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</si>
  <si>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</si>
  <si>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</si>
  <si>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</si>
  <si>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</si>
  <si>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</si>
  <si>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</si>
  <si>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</si>
  <si>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</si>
  <si>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</si>
  <si>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</si>
  <si>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</si>
  <si>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</si>
  <si>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</si>
  <si>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</si>
  <si>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</si>
  <si>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</si>
  <si>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</si>
  <si>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</si>
  <si>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</si>
  <si>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</si>
  <si>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</si>
  <si>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</si>
  <si>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</si>
  <si>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</si>
  <si>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</si>
  <si>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</si>
  <si>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</si>
  <si>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</si>
  <si>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</si>
  <si>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</si>
  <si>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</si>
  <si>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</si>
  <si>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</si>
  <si>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</si>
  <si>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</si>
  <si>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</si>
  <si>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</si>
  <si>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</si>
  <si>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</si>
  <si>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</si>
  <si>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</si>
  <si>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</si>
  <si>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</si>
  <si>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</si>
  <si>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</si>
  <si>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</si>
  <si>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</si>
  <si>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</si>
  <si>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</si>
  <si>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</si>
  <si>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</si>
  <si>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</si>
  <si>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</si>
  <si>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</si>
  <si>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</si>
  <si>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</si>
  <si>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</si>
  <si>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</si>
  <si>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</si>
  <si>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</si>
  <si>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</si>
  <si>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</si>
  <si>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</si>
  <si>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</si>
  <si>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</si>
  <si>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</si>
  <si>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</si>
  <si>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</si>
  <si>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</si>
  <si>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</si>
  <si>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</si>
  <si>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</si>
  <si>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</si>
  <si>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</si>
  <si>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</si>
  <si>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</si>
  <si>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</si>
  <si>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</si>
  <si>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</si>
  <si>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</si>
  <si>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</si>
  <si>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</si>
  <si>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</si>
  <si>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</si>
  <si>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</si>
  <si>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</si>
  <si>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</si>
  <si>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</si>
  <si>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</si>
  <si>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</si>
  <si>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</si>
  <si>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</si>
  <si>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</si>
  <si>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</si>
  <si>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</si>
  <si>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</si>
  <si>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</si>
  <si>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</si>
  <si>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</si>
  <si>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</si>
  <si>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</si>
  <si>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</si>
  <si>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</si>
  <si>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</si>
  <si>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</si>
  <si>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</si>
  <si>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</si>
  <si>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</si>
  <si>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</si>
  <si>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</si>
  <si>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</si>
  <si>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</si>
  <si>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</si>
  <si>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</si>
  <si>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</si>
  <si>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</si>
  <si>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</si>
  <si>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</si>
  <si>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</si>
  <si>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</si>
  <si>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</si>
  <si>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</si>
  <si>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</si>
  <si>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</si>
  <si>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</si>
  <si>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</si>
  <si>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</si>
  <si>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</si>
  <si>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</si>
  <si>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</si>
  <si>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</si>
  <si>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</si>
  <si>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</si>
  <si>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</si>
  <si>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</si>
  <si>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</si>
  <si>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</si>
  <si>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</si>
  <si>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</si>
  <si>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</si>
  <si>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</si>
  <si>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</si>
  <si>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</si>
  <si>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</si>
  <si>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</si>
  <si>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</si>
  <si>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</si>
  <si>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</si>
  <si>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</si>
  <si>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</si>
  <si>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</si>
  <si>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</si>
  <si>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</si>
  <si>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</si>
  <si>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</si>
  <si>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</si>
  <si>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</si>
  <si>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</si>
  <si>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</si>
  <si>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</si>
  <si>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</si>
  <si>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</si>
  <si>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</si>
  <si>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</si>
  <si>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</si>
  <si>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</si>
  <si>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</si>
  <si>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</si>
  <si>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</si>
  <si>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</si>
  <si>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</si>
  <si>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</si>
  <si>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</si>
  <si>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</si>
  <si>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</si>
  <si>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</si>
  <si>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</si>
  <si>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</si>
  <si>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</si>
  <si>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</si>
  <si>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</si>
  <si>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</si>
  <si>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</si>
  <si>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</si>
  <si>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</si>
  <si>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</si>
  <si>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</si>
  <si>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</si>
  <si>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</si>
  <si>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</si>
  <si>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</si>
  <si>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</si>
  <si>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</si>
  <si>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</si>
  <si>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</si>
  <si>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</si>
  <si>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</si>
  <si>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</si>
  <si>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</si>
  <si>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</si>
  <si>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</si>
  <si>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</si>
  <si>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</si>
  <si>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</si>
  <si>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</si>
  <si>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</si>
  <si>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</si>
  <si>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</si>
  <si>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</si>
  <si>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</si>
  <si>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</si>
  <si>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</si>
  <si>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</si>
  <si>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</si>
  <si>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</si>
  <si>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</si>
  <si>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</si>
  <si>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</si>
  <si>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</si>
  <si>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</si>
  <si>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</si>
  <si>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</si>
  <si>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</si>
  <si>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</si>
  <si>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</si>
  <si>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</si>
  <si>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</si>
  <si>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</si>
  <si>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</si>
  <si>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</si>
  <si>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</si>
  <si>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</si>
  <si>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</si>
  <si>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</si>
  <si>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</si>
  <si>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</si>
  <si>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</si>
  <si>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</si>
  <si>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</si>
  <si>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</si>
  <si>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</si>
  <si>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</si>
  <si>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</si>
  <si>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</si>
  <si>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</si>
  <si>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</si>
  <si>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</si>
  <si>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</si>
  <si>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</si>
  <si>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</si>
  <si>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</si>
  <si>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</si>
  <si>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</si>
  <si>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</si>
  <si>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</si>
  <si>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</si>
  <si>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</si>
  <si>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</si>
  <si>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</si>
  <si>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</si>
  <si>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</si>
  <si>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</si>
  <si>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</si>
  <si>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</si>
  <si>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</si>
  <si>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</si>
  <si>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</si>
  <si>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</si>
  <si>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</si>
  <si>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</si>
  <si>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</si>
  <si>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</si>
  <si>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</si>
  <si>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</si>
  <si>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</si>
  <si>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</si>
  <si>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</si>
  <si>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</si>
  <si>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</si>
  <si>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</si>
  <si>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</si>
  <si>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</si>
  <si>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</si>
  <si>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</si>
  <si>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</si>
  <si>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</si>
  <si>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</si>
  <si>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</si>
  <si>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</si>
  <si>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</si>
  <si>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</si>
  <si>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</si>
  <si>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</si>
  <si>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</si>
  <si>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</si>
  <si>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</si>
  <si>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</si>
  <si>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</si>
  <si>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</si>
  <si>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</si>
  <si>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</si>
  <si>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</si>
  <si>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</si>
  <si>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</si>
  <si>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</si>
  <si>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</si>
  <si>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</si>
  <si>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</si>
  <si>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</si>
  <si>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</si>
  <si>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</si>
  <si>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</si>
  <si>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</si>
  <si>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</si>
  <si>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</si>
  <si>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</si>
  <si>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</si>
  <si>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</si>
  <si>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</si>
  <si>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</si>
  <si>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</si>
  <si>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</si>
  <si>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</si>
  <si>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</si>
  <si>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</si>
  <si>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</si>
  <si>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</si>
  <si>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</si>
  <si>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</si>
  <si>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</si>
  <si>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</si>
  <si>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</si>
  <si>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</si>
  <si>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</si>
  <si>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</si>
  <si>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</si>
  <si>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</si>
  <si>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</si>
  <si>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</si>
  <si>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</si>
  <si>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</si>
  <si>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</si>
  <si>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</si>
  <si>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</si>
  <si>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</si>
  <si>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</si>
  <si>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</si>
  <si>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</si>
  <si>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</si>
  <si>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</si>
  <si>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</si>
  <si>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</si>
  <si>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</si>
  <si>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</si>
  <si>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</si>
  <si>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</si>
  <si>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</si>
  <si>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</si>
  <si>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</si>
  <si>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</si>
  <si>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</si>
  <si>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</si>
  <si>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</si>
  <si>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</si>
  <si>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</si>
  <si>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</si>
  <si>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</si>
  <si>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</si>
  <si>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</si>
  <si>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</si>
  <si>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</si>
  <si>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</si>
  <si>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</si>
  <si>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</si>
  <si>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</si>
  <si>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</si>
  <si>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</si>
  <si>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</si>
  <si>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</si>
  <si>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</si>
  <si>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</si>
  <si>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</si>
  <si>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</si>
  <si>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</si>
  <si>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</si>
  <si>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</si>
  <si>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</si>
  <si>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</si>
  <si>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</si>
  <si>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</si>
  <si>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</si>
  <si>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</si>
  <si>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</si>
  <si>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</si>
  <si>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</si>
  <si>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</si>
  <si>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</si>
  <si>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</si>
  <si>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</si>
  <si>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</si>
  <si>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</si>
  <si>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</si>
  <si>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</si>
  <si>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</si>
  <si>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</si>
  <si>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</si>
  <si>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</si>
  <si>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</si>
  <si>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</si>
  <si>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</si>
  <si>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</si>
  <si>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</si>
  <si>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</si>
  <si>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</si>
  <si>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</si>
  <si>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</si>
  <si>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</si>
  <si>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</si>
  <si>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</si>
  <si>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</si>
  <si>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</si>
  <si>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</si>
  <si>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</si>
  <si>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</si>
  <si>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</si>
  <si>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</si>
  <si>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</si>
  <si>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</si>
  <si>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</si>
  <si>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</si>
  <si>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</si>
  <si>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</si>
  <si>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</si>
  <si>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</si>
  <si>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</si>
  <si>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</si>
  <si>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</si>
  <si>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</si>
  <si>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</si>
  <si>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</si>
  <si>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</si>
  <si>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</si>
  <si>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</si>
  <si>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</si>
  <si>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</si>
  <si>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</si>
  <si>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</si>
  <si>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</si>
  <si>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</si>
  <si>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</si>
  <si>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</si>
  <si>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</si>
  <si>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</si>
  <si>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</si>
  <si>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</si>
  <si>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</si>
  <si>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</si>
  <si>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</si>
  <si>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</si>
  <si>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</si>
  <si>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</si>
  <si>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</si>
  <si>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</si>
  <si>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</si>
  <si>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</si>
  <si>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</si>
  <si>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</si>
  <si>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</si>
  <si>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</si>
  <si>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</si>
  <si>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</si>
  <si>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</si>
  <si>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</si>
  <si>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</si>
  <si>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</si>
  <si>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</si>
  <si>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</si>
  <si>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</si>
  <si>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</si>
  <si>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</si>
  <si>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</si>
  <si>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</si>
  <si>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</si>
  <si>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</si>
  <si>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</si>
  <si>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</si>
  <si>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</si>
  <si>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</si>
  <si>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</si>
  <si>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</si>
  <si>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</si>
  <si>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</si>
  <si>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</si>
  <si>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</si>
  <si>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</si>
  <si>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</si>
  <si>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</si>
  <si>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</si>
  <si>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</si>
  <si>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</si>
  <si>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</si>
  <si>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</si>
  <si>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</si>
  <si>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</si>
  <si>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</si>
  <si>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</si>
  <si>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</si>
  <si>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</si>
  <si>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</si>
  <si>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</si>
  <si>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</si>
  <si>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</si>
  <si>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</si>
  <si>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</si>
  <si>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</si>
  <si>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</si>
  <si>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</si>
  <si>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</si>
  <si>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</si>
  <si>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</si>
  <si>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</si>
  <si>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</si>
  <si>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</si>
  <si>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</si>
  <si>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</si>
  <si>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</si>
  <si>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</si>
  <si>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</si>
  <si>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</si>
  <si>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</si>
  <si>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</si>
  <si>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</si>
  <si>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</si>
  <si>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</si>
  <si>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</si>
  <si>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</si>
  <si>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</si>
  <si>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</si>
  <si>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</si>
  <si>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</si>
  <si>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</si>
  <si>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</si>
  <si>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</si>
  <si>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</si>
  <si>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</si>
  <si>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</si>
  <si>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</si>
  <si>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</si>
  <si>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</si>
  <si>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</si>
  <si>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</si>
  <si>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</si>
  <si>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</si>
  <si>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</si>
  <si>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</si>
  <si>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</si>
  <si>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</si>
  <si>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</si>
  <si>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</si>
  <si>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</si>
  <si>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</si>
  <si>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</si>
  <si>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</si>
  <si>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</si>
  <si>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</si>
  <si>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</si>
  <si>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</si>
  <si>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</si>
  <si>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</si>
  <si>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</si>
  <si>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</si>
  <si>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</si>
  <si>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</si>
  <si>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</si>
  <si>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</si>
  <si>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</si>
  <si>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</si>
  <si>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</si>
  <si>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</si>
  <si>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</si>
  <si>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</si>
  <si>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</si>
  <si>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</si>
  <si>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</si>
  <si>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</si>
  <si>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</si>
  <si>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</si>
  <si>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</si>
  <si>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</si>
  <si>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</si>
  <si>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</si>
  <si>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</si>
  <si>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</si>
  <si>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</si>
  <si>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</si>
  <si>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</si>
  <si>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</si>
  <si>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</si>
  <si>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</si>
  <si>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</si>
  <si>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</si>
  <si>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</si>
  <si>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</si>
  <si>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</si>
  <si>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</si>
  <si>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</si>
  <si>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</si>
  <si>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</si>
  <si>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</si>
  <si>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</si>
  <si>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</si>
  <si>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</si>
  <si>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</si>
  <si>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</si>
  <si>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</si>
  <si>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</si>
  <si>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</si>
  <si>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</si>
  <si>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</si>
  <si>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</si>
  <si>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</si>
  <si>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</si>
  <si>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</si>
  <si>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</si>
  <si>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</si>
  <si>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</si>
  <si>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</si>
  <si>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</si>
  <si>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</si>
  <si>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</si>
  <si>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</si>
  <si>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</si>
  <si>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</si>
  <si>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</si>
  <si>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</si>
  <si>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</si>
  <si>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</si>
  <si>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</si>
  <si>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</si>
  <si>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</si>
  <si>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</si>
  <si>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</si>
  <si>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</si>
  <si>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</si>
  <si>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</si>
  <si>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</si>
  <si>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</si>
  <si>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</si>
  <si>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</si>
  <si>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</si>
  <si>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</si>
  <si>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</si>
  <si>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</si>
  <si>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</si>
  <si>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</si>
  <si>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</si>
  <si>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</si>
  <si>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</si>
  <si>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</si>
  <si>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</si>
  <si>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</si>
  <si>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</si>
  <si>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</si>
  <si>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</si>
  <si>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</si>
  <si>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</si>
  <si>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</si>
  <si>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</si>
  <si>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</si>
  <si>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</si>
  <si>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</si>
  <si>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</si>
  <si>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</si>
  <si>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</si>
  <si>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</si>
  <si>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</si>
  <si>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</si>
  <si>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</si>
  <si>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</si>
  <si>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</si>
  <si>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</si>
  <si>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</si>
  <si>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</si>
  <si>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</si>
  <si>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</si>
  <si>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</si>
  <si>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</si>
  <si>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</si>
  <si>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</si>
  <si>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</si>
  <si>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</si>
  <si>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</si>
  <si>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</si>
  <si>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</si>
  <si>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</si>
  <si>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</si>
  <si>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</si>
  <si>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</si>
  <si>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</si>
  <si>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</si>
  <si>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</si>
  <si>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</si>
  <si>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</si>
  <si>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</si>
  <si>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</si>
  <si>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</si>
  <si>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</si>
  <si>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</si>
  <si>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</si>
  <si>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</si>
  <si>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</si>
  <si>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</si>
  <si>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</si>
  <si>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</si>
  <si>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</si>
  <si>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</si>
  <si>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</si>
  <si>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</si>
  <si>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</si>
  <si>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</si>
  <si>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</si>
  <si>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</si>
  <si>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</si>
  <si>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</si>
  <si>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</si>
  <si>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</si>
  <si>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</si>
  <si>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</si>
  <si>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</si>
  <si>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</si>
  <si>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</si>
  <si>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</si>
  <si>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</si>
  <si>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</si>
  <si>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</si>
  <si>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</si>
  <si>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</si>
  <si>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</si>
  <si>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</si>
  <si>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</si>
  <si>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</si>
  <si>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</si>
  <si>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</si>
  <si>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</si>
  <si>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</si>
  <si>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</si>
  <si>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</si>
  <si>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</si>
  <si>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</si>
  <si>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</si>
  <si>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</si>
  <si>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</si>
  <si>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</si>
  <si>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</si>
  <si>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</si>
  <si>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</si>
  <si>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</si>
  <si>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</si>
  <si>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</si>
  <si>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</si>
  <si>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</si>
  <si>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</si>
  <si>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</si>
  <si>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</si>
  <si>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</si>
  <si>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</si>
  <si>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</si>
  <si>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</si>
  <si>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</si>
  <si>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</si>
  <si>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</si>
  <si>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</si>
  <si>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</si>
  <si>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</si>
  <si>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</si>
  <si>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</si>
  <si>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</si>
  <si>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</si>
  <si>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</si>
  <si>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</si>
  <si>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</si>
  <si>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</si>
  <si>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</si>
  <si>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</si>
  <si>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</si>
  <si>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</si>
  <si>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</si>
  <si>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</si>
  <si>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</si>
  <si>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</si>
  <si>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</si>
  <si>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</si>
  <si>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</si>
  <si>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</si>
  <si>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</si>
  <si>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</si>
  <si>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</si>
  <si>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</si>
  <si>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</si>
  <si>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</si>
  <si>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</si>
  <si>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</si>
  <si>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</si>
  <si>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</si>
  <si>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</si>
  <si>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</si>
  <si>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</si>
  <si>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</si>
  <si>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</si>
  <si>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</si>
  <si>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</si>
  <si>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</si>
  <si>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</si>
  <si>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</si>
  <si>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</si>
  <si>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</si>
  <si>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</si>
  <si>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</si>
  <si>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</si>
  <si>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</si>
  <si>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</si>
  <si>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</si>
  <si>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</si>
  <si>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</si>
  <si>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</si>
  <si>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</si>
  <si>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</si>
  <si>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</si>
  <si>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</si>
  <si>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</si>
  <si>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</si>
  <si>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</si>
  <si>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</si>
  <si>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</si>
  <si>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</si>
  <si>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</si>
  <si>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</si>
  <si>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</si>
  <si>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</si>
  <si>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</si>
  <si>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</si>
  <si>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</si>
  <si>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</si>
  <si>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</si>
  <si>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</si>
  <si>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</si>
  <si>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</si>
  <si>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</si>
  <si>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</si>
  <si>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</si>
  <si>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</si>
  <si>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</si>
  <si>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</si>
  <si>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</si>
  <si>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</si>
  <si>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</si>
  <si>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</si>
  <si>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</si>
  <si>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</si>
  <si>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</si>
  <si>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</si>
  <si>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</si>
  <si>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</si>
  <si>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</si>
  <si>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</si>
  <si>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</si>
  <si>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</si>
  <si>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</si>
  <si>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</si>
  <si>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</si>
  <si>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</si>
  <si>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</si>
  <si>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</si>
  <si>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</si>
  <si>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</si>
  <si>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</si>
  <si>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</si>
  <si>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</si>
  <si>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</si>
  <si>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</si>
  <si>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</si>
  <si>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</si>
  <si>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</si>
  <si>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</si>
  <si>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</si>
  <si>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</si>
  <si>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</si>
  <si>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</si>
  <si>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</si>
  <si>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</si>
  <si>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</si>
  <si>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</si>
  <si>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</si>
  <si>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</si>
  <si>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</si>
  <si>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</si>
  <si>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</si>
  <si>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</si>
  <si>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</si>
  <si>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</si>
  <si>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</si>
  <si>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</si>
  <si>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</si>
  <si>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</si>
  <si>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</si>
  <si>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</si>
  <si>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</si>
  <si>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</si>
  <si>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</si>
  <si>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</si>
  <si>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</si>
  <si>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</si>
  <si>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</si>
  <si>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</si>
  <si>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</si>
  <si>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</si>
  <si>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</si>
  <si>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</si>
  <si>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</si>
  <si>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</si>
  <si>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</si>
  <si>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</si>
  <si>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</si>
  <si>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</si>
  <si>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</si>
  <si>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</si>
  <si>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</si>
  <si>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</si>
  <si>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</si>
  <si>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</si>
  <si>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</si>
  <si>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</si>
  <si>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</si>
  <si>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</si>
  <si>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</si>
  <si>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</si>
  <si>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</si>
  <si>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</si>
  <si>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</si>
  <si>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</si>
  <si>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</si>
  <si>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</si>
  <si>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</si>
  <si>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</si>
  <si>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</si>
  <si>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</si>
  <si>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</si>
  <si>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</si>
  <si>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</si>
  <si>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</si>
  <si>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</si>
  <si>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</si>
  <si>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</si>
  <si>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</si>
  <si>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</si>
  <si>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</si>
  <si>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</si>
  <si>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</si>
  <si>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</si>
  <si>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</si>
  <si>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</si>
  <si>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</si>
  <si>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</si>
  <si>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</si>
  <si>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</si>
  <si>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</si>
  <si>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</si>
  <si>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</si>
  <si>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</si>
  <si>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</si>
  <si>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</si>
  <si>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</si>
  <si>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</si>
  <si>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</si>
  <si>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</si>
  <si>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</si>
  <si>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</si>
  <si>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</si>
  <si>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</si>
  <si>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</si>
  <si>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</si>
  <si>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</si>
  <si>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</si>
  <si>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</si>
  <si>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</si>
  <si>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</si>
  <si>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</si>
  <si>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</si>
  <si>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</si>
  <si>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</si>
  <si>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</si>
  <si>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</si>
  <si>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</si>
  <si>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</si>
  <si>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</si>
  <si>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</si>
  <si>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</si>
  <si>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</si>
  <si>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</si>
  <si>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</si>
  <si>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</si>
  <si>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</si>
  <si>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</si>
  <si>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</si>
  <si>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</si>
  <si>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</si>
  <si>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</si>
  <si>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</si>
  <si>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</si>
  <si>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</si>
  <si>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</si>
  <si>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</si>
  <si>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</si>
  <si>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</si>
  <si>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</si>
  <si>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</si>
  <si>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</si>
  <si>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</si>
  <si>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</si>
  <si>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</si>
  <si>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</si>
  <si>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</si>
  <si>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</si>
  <si>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</si>
  <si>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</si>
  <si>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</si>
  <si>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</si>
  <si>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</si>
  <si>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</si>
  <si>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</si>
  <si>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</si>
  <si>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</si>
  <si>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</si>
  <si>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</si>
  <si>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</si>
  <si>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</si>
  <si>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</si>
  <si>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</si>
  <si>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</si>
  <si>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</si>
  <si>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</si>
  <si>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</si>
  <si>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</si>
  <si>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</si>
  <si>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</si>
  <si>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</si>
  <si>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</si>
  <si>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</si>
  <si>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</si>
  <si>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</si>
  <si>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</si>
  <si>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</si>
  <si>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</si>
  <si>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</si>
  <si>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</si>
  <si>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</si>
  <si>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</si>
  <si>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</si>
  <si>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</si>
  <si>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</si>
  <si>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</si>
  <si>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</si>
  <si>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</si>
  <si>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</si>
  <si>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</si>
  <si>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</si>
  <si>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</si>
  <si>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</si>
  <si>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</si>
  <si>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</si>
  <si>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</si>
  <si>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</si>
  <si>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</si>
  <si>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</si>
  <si>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</si>
  <si>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</si>
  <si>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</si>
  <si>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</si>
  <si>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</si>
  <si>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</si>
  <si>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</si>
  <si>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</si>
  <si>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</si>
  <si>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</si>
  <si>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</si>
  <si>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</si>
  <si>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</si>
  <si>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</si>
  <si>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</si>
  <si>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</si>
  <si>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</si>
  <si>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</si>
  <si>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</si>
  <si>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</si>
  <si>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</si>
  <si>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</si>
  <si>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</si>
  <si>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</si>
  <si>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</si>
  <si>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</si>
  <si>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</si>
  <si>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</si>
  <si>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</si>
  <si>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</si>
  <si>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</si>
  <si>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</si>
  <si>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</si>
  <si>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</si>
  <si>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</si>
  <si>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</si>
  <si>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</si>
  <si>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</si>
  <si>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</si>
  <si>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</si>
  <si>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</si>
  <si>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</si>
  <si>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</si>
  <si>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</si>
  <si>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</si>
  <si>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</si>
  <si>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</si>
  <si>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</si>
  <si>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</si>
  <si>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</si>
  <si>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</si>
  <si>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</si>
  <si>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</si>
  <si>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</si>
  <si>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</si>
  <si>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</si>
  <si>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</si>
  <si>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</si>
  <si>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</si>
  <si>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</si>
  <si>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</si>
  <si>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</si>
  <si>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</si>
  <si>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</si>
  <si>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</si>
  <si>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</si>
  <si>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</si>
  <si>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</si>
  <si>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</si>
  <si>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</si>
  <si>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</si>
  <si>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</si>
  <si>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</si>
  <si>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</si>
  <si>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</si>
  <si>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</si>
  <si>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</si>
  <si>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</si>
  <si>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</si>
  <si>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</si>
  <si>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</si>
  <si>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</si>
  <si>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</si>
  <si>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</si>
  <si>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</si>
  <si>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</si>
  <si>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</si>
  <si>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</si>
  <si>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</si>
  <si>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</si>
  <si>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</si>
  <si>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</si>
  <si>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</si>
  <si>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</si>
  <si>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</si>
  <si>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</si>
  <si>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</si>
  <si>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</si>
  <si>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</si>
  <si>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</si>
  <si>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</si>
  <si>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</si>
  <si>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</si>
  <si>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</si>
  <si>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</si>
  <si>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</si>
  <si>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</si>
  <si>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</si>
  <si>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</si>
  <si>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</si>
  <si>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</si>
  <si>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</si>
  <si>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</si>
  <si>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</si>
  <si>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</si>
  <si>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</si>
  <si>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</si>
  <si>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</si>
  <si>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</si>
  <si>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</si>
  <si>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</si>
  <si>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</si>
  <si>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</si>
  <si>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</si>
  <si>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</si>
  <si>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</si>
  <si>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</si>
  <si>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</si>
  <si>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</si>
  <si>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</si>
  <si>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</si>
  <si>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</si>
  <si>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</si>
  <si>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</si>
  <si>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</si>
  <si>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</si>
  <si>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</si>
  <si>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</si>
  <si>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</si>
  <si>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</si>
  <si>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</si>
  <si>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</si>
  <si>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</si>
  <si>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</si>
  <si>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</si>
  <si>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</si>
  <si>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</si>
  <si>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</si>
  <si>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</si>
  <si>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</si>
  <si>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</si>
  <si>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</si>
  <si>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</si>
  <si>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</si>
  <si>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</si>
  <si>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</si>
  <si>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</si>
  <si>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</si>
  <si>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</si>
  <si>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</si>
  <si>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</si>
  <si>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</si>
  <si>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</si>
  <si>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</si>
  <si>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</si>
  <si>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</si>
  <si>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</si>
  <si>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</si>
  <si>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</si>
  <si>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</si>
  <si>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</si>
  <si>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</si>
  <si>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</si>
  <si>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</si>
  <si>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</si>
  <si>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</si>
  <si>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</si>
  <si>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</si>
  <si>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</si>
  <si>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</si>
  <si>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</si>
  <si>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</si>
  <si>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</si>
  <si>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</si>
  <si>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</si>
  <si>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</si>
  <si>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</si>
  <si>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</si>
  <si>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</si>
  <si>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</si>
  <si>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</si>
  <si>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</si>
  <si>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</si>
  <si>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</si>
  <si>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</si>
  <si>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</si>
  <si>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</si>
  <si>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</si>
  <si>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</si>
  <si>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</si>
  <si>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</si>
  <si>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</si>
  <si>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</si>
  <si>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</si>
  <si>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</si>
  <si>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</si>
  <si>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</si>
  <si>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</si>
  <si>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</si>
  <si>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</si>
  <si>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</si>
  <si>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</si>
  <si>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</si>
  <si>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</si>
  <si>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</si>
  <si>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</si>
  <si>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</si>
  <si>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</si>
  <si>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</si>
  <si>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</si>
  <si>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</si>
  <si>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</si>
  <si>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</si>
  <si>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</si>
  <si>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</si>
  <si>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</si>
  <si>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</si>
  <si>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</si>
  <si>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</si>
  <si>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</si>
  <si>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</si>
  <si>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</si>
  <si>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</si>
  <si>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</si>
  <si>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</si>
  <si>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</si>
  <si>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</si>
  <si>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</si>
  <si>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</si>
  <si>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</si>
  <si>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</si>
  <si>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</si>
  <si>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</si>
  <si>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</si>
  <si>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</si>
  <si>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</si>
  <si>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</si>
  <si>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</si>
  <si>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</si>
  <si>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</si>
  <si>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</si>
  <si>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</si>
  <si>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</si>
  <si>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</si>
  <si>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</si>
  <si>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</si>
  <si>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</si>
  <si>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</si>
  <si>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</si>
  <si>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</si>
  <si>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</si>
  <si>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</si>
  <si>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</si>
  <si>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</si>
  <si>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</si>
  <si>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</si>
  <si>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</si>
  <si>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</si>
  <si>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</si>
  <si>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</si>
  <si>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</si>
  <si>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</si>
  <si>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</si>
  <si>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</si>
  <si>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</si>
  <si>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</si>
  <si>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</si>
  <si>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</si>
  <si>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</si>
  <si>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</si>
  <si>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</si>
  <si>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</si>
  <si>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</si>
  <si>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</si>
  <si>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</si>
  <si>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</si>
  <si>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</si>
  <si>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</si>
  <si>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</si>
  <si>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</si>
  <si>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</si>
  <si>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</si>
  <si>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</si>
  <si>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</si>
  <si>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</si>
  <si>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</si>
  <si>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</si>
  <si>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</si>
  <si>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</si>
  <si>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</si>
  <si>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</si>
  <si>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</si>
  <si>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</si>
  <si>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</si>
  <si>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</si>
  <si>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</si>
  <si>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</si>
  <si>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</si>
  <si>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</si>
  <si>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</si>
  <si>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</si>
  <si>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</si>
  <si>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</si>
  <si>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</si>
  <si>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</si>
  <si>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</si>
  <si>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</si>
  <si>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</si>
  <si>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</si>
  <si>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</si>
  <si>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</si>
  <si>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</si>
  <si>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</si>
  <si>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</si>
  <si>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</si>
  <si>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</si>
  <si>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</si>
  <si>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</si>
  <si>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</si>
  <si>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</si>
  <si>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</si>
  <si>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</si>
  <si>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</si>
  <si>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</si>
  <si>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</si>
  <si>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</si>
  <si>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</si>
  <si>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</si>
  <si>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</si>
  <si>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</si>
  <si>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</si>
  <si>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</si>
  <si>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</si>
  <si>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</si>
  <si>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</si>
  <si>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</si>
  <si>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</si>
  <si>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</si>
  <si>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</si>
  <si>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</si>
  <si>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</si>
  <si>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</si>
  <si>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</si>
  <si>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</si>
  <si>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</si>
  <si>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</si>
  <si>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</si>
  <si>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</si>
  <si>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</si>
  <si>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</si>
  <si>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</si>
  <si>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</si>
  <si>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</si>
  <si>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</si>
  <si>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</si>
  <si>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</si>
  <si>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</si>
  <si>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</si>
  <si>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</si>
  <si>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</si>
  <si>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</si>
  <si>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</si>
  <si>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</si>
  <si>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</si>
  <si>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</si>
  <si>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</si>
  <si>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</si>
  <si>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</si>
  <si>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</si>
  <si>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</si>
  <si>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</si>
  <si>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</si>
  <si>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</si>
  <si>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</si>
  <si>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</si>
  <si>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</si>
  <si>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</si>
  <si>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</si>
  <si>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</si>
  <si>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</si>
  <si>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</si>
  <si>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</si>
  <si>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</si>
  <si>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</si>
  <si>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</si>
  <si>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</si>
  <si>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</si>
  <si>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</si>
  <si>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</si>
  <si>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</si>
  <si>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</si>
  <si>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</si>
  <si>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</si>
  <si>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</si>
  <si>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</si>
  <si>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</si>
  <si>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</si>
  <si>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</si>
  <si>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</si>
  <si>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</si>
  <si>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</si>
  <si>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</si>
  <si>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</si>
  <si>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</si>
  <si>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</si>
  <si>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</si>
  <si>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</si>
  <si>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</si>
  <si>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</si>
  <si>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</si>
  <si>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</si>
  <si>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</si>
  <si>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</si>
  <si>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</si>
  <si>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</si>
  <si>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</si>
  <si>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</si>
  <si>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</si>
  <si>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</si>
  <si>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</si>
  <si>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</si>
  <si>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</si>
  <si>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</si>
  <si>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</si>
  <si>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</si>
  <si>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</si>
  <si>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</si>
  <si>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</si>
  <si>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</si>
  <si>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</si>
  <si>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</si>
  <si>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</si>
  <si>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</si>
  <si>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</si>
  <si>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</si>
  <si>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</si>
  <si>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</si>
  <si>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</si>
  <si>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</si>
  <si>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</si>
  <si>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</si>
  <si>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</si>
  <si>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</si>
  <si>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</si>
  <si>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</si>
  <si>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</si>
  <si>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</si>
  <si>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</si>
  <si>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</si>
  <si>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</si>
  <si>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</si>
  <si>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</si>
  <si>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</si>
  <si>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</si>
  <si>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</si>
  <si>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</si>
  <si>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</si>
  <si>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</si>
  <si>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</si>
  <si>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</si>
  <si>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</si>
  <si>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</si>
  <si>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</si>
  <si>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</si>
  <si>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</si>
  <si>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</si>
  <si>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</si>
  <si>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</si>
  <si>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</si>
  <si>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</si>
  <si>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</si>
  <si>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</si>
  <si>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</si>
  <si>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</si>
  <si>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</si>
  <si>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</si>
  <si>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</si>
  <si>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</si>
  <si>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</si>
  <si>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</si>
  <si>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</si>
  <si>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</si>
  <si>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</si>
  <si>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</si>
  <si>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</si>
  <si>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</si>
  <si>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</si>
  <si>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</si>
  <si>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</si>
  <si>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</si>
  <si>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</si>
  <si>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</si>
  <si>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</si>
  <si>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</si>
  <si>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</si>
  <si>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</si>
  <si>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</si>
  <si>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</si>
  <si>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</si>
  <si>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</si>
  <si>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</si>
  <si>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</si>
  <si>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</si>
  <si>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</si>
  <si>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</si>
  <si>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</si>
  <si>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</si>
  <si>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</si>
  <si>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</si>
  <si>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</si>
  <si>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</si>
  <si>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</si>
  <si>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</si>
  <si>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</si>
  <si>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</si>
  <si>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</si>
  <si>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</si>
  <si>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</si>
  <si>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</si>
  <si>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</si>
  <si>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</si>
  <si>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</si>
  <si>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</si>
  <si>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</si>
  <si>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</si>
  <si>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</si>
  <si>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</si>
  <si>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</si>
  <si>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</si>
  <si>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</si>
  <si>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</si>
  <si>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</si>
  <si>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</si>
  <si>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</si>
  <si>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</si>
  <si>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</si>
  <si>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</si>
  <si>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</si>
  <si>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</si>
  <si>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</si>
  <si>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</si>
  <si>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</si>
  <si>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</si>
  <si>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</si>
  <si>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</si>
  <si>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</si>
  <si>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</si>
  <si>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</si>
  <si>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</si>
  <si>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</si>
  <si>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</si>
  <si>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</si>
  <si>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</si>
  <si>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</si>
  <si>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</si>
  <si>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</si>
  <si>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</si>
  <si>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</si>
  <si>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</si>
  <si>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</si>
  <si>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</si>
  <si>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</si>
  <si>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</si>
  <si>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</si>
  <si>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</si>
  <si>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</si>
  <si>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</si>
  <si>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</si>
  <si>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</si>
  <si>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</si>
  <si>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</si>
  <si>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</si>
  <si>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</si>
  <si>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</si>
  <si>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</si>
  <si>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</si>
  <si>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</si>
  <si>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</si>
  <si>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</si>
  <si>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</si>
  <si>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</si>
  <si>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</si>
  <si>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</si>
  <si>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</si>
  <si>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</si>
  <si>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</si>
  <si>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</si>
  <si>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</si>
  <si>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</si>
  <si>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</si>
  <si>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</si>
  <si>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</si>
  <si>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</si>
  <si>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</si>
  <si>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</si>
  <si>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</si>
  <si>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</si>
  <si>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</si>
  <si>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</si>
  <si>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</si>
  <si>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</si>
  <si>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</si>
  <si>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</si>
  <si>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</si>
  <si>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</si>
  <si>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</si>
  <si>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</si>
  <si>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</si>
  <si>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</si>
  <si>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</si>
  <si>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</si>
  <si>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</si>
  <si>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</si>
  <si>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</si>
  <si>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</si>
  <si>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</si>
  <si>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</si>
  <si>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</si>
  <si>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</si>
  <si>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</si>
  <si>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</si>
  <si>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</si>
  <si>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</si>
  <si>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</si>
  <si>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</si>
  <si>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</si>
  <si>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</si>
  <si>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</si>
  <si>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</si>
  <si>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</si>
  <si>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</si>
  <si>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</si>
  <si>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</si>
  <si>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</si>
  <si>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</si>
  <si>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</si>
  <si>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</si>
  <si>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</si>
  <si>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</si>
  <si>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</si>
  <si>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</si>
  <si>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</si>
  <si>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</si>
  <si>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</si>
  <si>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</si>
  <si>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</si>
  <si>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</si>
  <si>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</si>
  <si>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</si>
  <si>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</si>
  <si>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</si>
  <si>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</si>
  <si>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</si>
  <si>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</si>
  <si>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</si>
  <si>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</si>
  <si>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</si>
  <si>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</si>
  <si>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</si>
  <si>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</si>
  <si>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</si>
  <si>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</si>
  <si>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</si>
  <si>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</si>
  <si>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</si>
  <si>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</si>
  <si>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</si>
  <si>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</si>
  <si>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</si>
  <si>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</si>
  <si>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</si>
  <si>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</si>
  <si>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</si>
  <si>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</si>
  <si>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</si>
  <si>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</si>
  <si>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</si>
  <si>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</si>
  <si>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</si>
  <si>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</si>
  <si>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</si>
  <si>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</si>
  <si>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</si>
  <si>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</si>
  <si>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</si>
  <si>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</si>
  <si>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</si>
  <si>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</si>
  <si>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</si>
  <si>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</si>
  <si>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</si>
  <si>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</si>
  <si>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</si>
  <si>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</si>
  <si>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</si>
  <si>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</si>
  <si>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</si>
  <si>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</si>
  <si>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</si>
  <si>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</si>
  <si>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</si>
  <si>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</si>
  <si>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</si>
  <si>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</si>
  <si>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</si>
  <si>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</si>
  <si>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</si>
  <si>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</si>
  <si>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</si>
  <si>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</si>
  <si>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</si>
  <si>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</si>
  <si>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</si>
  <si>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</si>
  <si>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</si>
  <si>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</si>
  <si>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</si>
  <si>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</si>
  <si>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</si>
  <si>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</si>
  <si>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</si>
  <si>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</si>
  <si>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</si>
  <si>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</si>
  <si>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</si>
  <si>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</si>
  <si>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</si>
  <si>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</si>
  <si>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</si>
  <si>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</si>
  <si>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</si>
  <si>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</si>
  <si>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</si>
  <si>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</si>
  <si>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</si>
  <si>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</si>
  <si>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</si>
  <si>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</si>
  <si>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</si>
  <si>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</si>
  <si>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</si>
  <si>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</si>
  <si>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</si>
  <si>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</si>
  <si>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</si>
  <si>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</si>
  <si>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</si>
  <si>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</si>
  <si>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</si>
  <si>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</si>
  <si>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</si>
  <si>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</si>
  <si>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</si>
  <si>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</si>
  <si>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</si>
  <si>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</si>
  <si>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</si>
  <si>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</si>
  <si>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</si>
  <si>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</si>
  <si>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</si>
  <si>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</si>
  <si>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</si>
  <si>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</si>
  <si>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</si>
  <si>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</si>
  <si>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</si>
  <si>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</si>
  <si>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</si>
  <si>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</si>
  <si>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</si>
  <si>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</si>
  <si>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</si>
  <si>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</si>
  <si>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</si>
  <si>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</si>
  <si>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</si>
  <si>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</si>
  <si>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</si>
  <si>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</si>
  <si>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</si>
  <si>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</si>
  <si>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</si>
  <si>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</si>
  <si>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</si>
  <si>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</si>
  <si>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</si>
  <si>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</si>
  <si>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</si>
  <si>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</si>
  <si>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</si>
  <si>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</si>
  <si>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</si>
  <si>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</si>
  <si>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</si>
  <si>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</si>
  <si>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</si>
  <si>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</si>
  <si>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</si>
  <si>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</si>
  <si>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</si>
  <si>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</si>
  <si>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</si>
  <si>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</si>
  <si>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</si>
  <si>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</si>
  <si>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</si>
  <si>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</si>
  <si>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</si>
  <si>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</si>
  <si>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</si>
  <si>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</si>
  <si>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</si>
  <si>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</si>
  <si>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</si>
  <si>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</si>
  <si>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</si>
  <si>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</si>
  <si>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</si>
  <si>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</si>
  <si>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</si>
  <si>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</si>
  <si>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</si>
  <si>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</si>
  <si>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</si>
  <si>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</si>
  <si>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</si>
  <si>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</si>
  <si>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</si>
  <si>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</si>
  <si>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</si>
  <si>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</si>
  <si>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</si>
  <si>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</si>
  <si>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</si>
  <si>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</si>
  <si>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</si>
  <si>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</si>
  <si>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</si>
  <si>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</si>
  <si>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</si>
  <si>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</si>
  <si>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</si>
  <si>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</si>
  <si>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</si>
  <si>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</si>
  <si>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</si>
  <si>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</si>
  <si>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</si>
  <si>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</si>
  <si>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</si>
  <si>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</si>
  <si>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</si>
  <si>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</si>
  <si>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</si>
  <si>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</si>
  <si>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</si>
  <si>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</si>
  <si>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</si>
  <si>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</si>
  <si>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</si>
  <si>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</si>
  <si>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</si>
  <si>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</si>
  <si>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</si>
  <si>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</si>
  <si>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</si>
  <si>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</si>
  <si>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</si>
  <si>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</si>
  <si>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</si>
  <si>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</si>
  <si>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</si>
  <si>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</si>
  <si>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</si>
  <si>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</si>
  <si>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</si>
  <si>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</si>
  <si>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</si>
  <si>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</si>
  <si>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</si>
  <si>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</si>
  <si>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</si>
  <si>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</si>
  <si>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</si>
  <si>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</si>
  <si>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</si>
  <si>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</si>
  <si>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</si>
  <si>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</si>
  <si>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</si>
  <si>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</si>
  <si>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</si>
  <si>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</si>
  <si>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</si>
  <si>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</si>
  <si>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</si>
  <si>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</si>
  <si>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</si>
  <si>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</si>
  <si>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</si>
  <si>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</si>
  <si>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</si>
  <si>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</si>
  <si>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</si>
  <si>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</si>
  <si>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</si>
  <si>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</si>
  <si>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</si>
  <si>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</si>
  <si>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</si>
  <si>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</si>
  <si>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</si>
  <si>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</si>
  <si>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</si>
  <si>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</si>
  <si>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</si>
  <si>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</si>
  <si>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</si>
  <si>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</si>
  <si>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</si>
  <si>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</si>
  <si>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</si>
  <si>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</si>
  <si>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</si>
  <si>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</si>
  <si>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</si>
  <si>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</si>
  <si>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</si>
  <si>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</si>
  <si>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</si>
  <si>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</si>
  <si>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</si>
  <si>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</si>
  <si>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</si>
  <si>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</si>
  <si>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</si>
  <si>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</si>
  <si>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</si>
  <si>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</si>
  <si>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</si>
  <si>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</si>
  <si>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</si>
  <si>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</si>
  <si>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</si>
  <si>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</si>
  <si>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</si>
  <si>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</si>
  <si>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</si>
  <si>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</si>
  <si>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</si>
  <si>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</si>
  <si>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</si>
  <si>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</si>
  <si>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</si>
  <si>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</si>
  <si>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</si>
  <si>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</si>
  <si>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</si>
  <si>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</si>
  <si>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</si>
  <si>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</si>
  <si>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</si>
  <si>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</si>
  <si>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</si>
  <si>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</si>
  <si>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</si>
  <si>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</si>
  <si>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</si>
  <si>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</si>
  <si>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</si>
  <si>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</si>
  <si>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</si>
  <si>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</si>
  <si>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</si>
  <si>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</si>
  <si>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</si>
  <si>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</si>
  <si>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</si>
  <si>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</si>
  <si>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</si>
  <si>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</si>
  <si>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</si>
  <si>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</si>
  <si>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</si>
  <si>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</si>
  <si>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</si>
  <si>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</si>
  <si>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</si>
  <si>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</si>
  <si>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</si>
  <si>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</si>
  <si>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</si>
  <si>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</si>
  <si>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</si>
  <si>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</si>
  <si>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</si>
  <si>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</si>
  <si>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</si>
  <si>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</si>
  <si>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</si>
  <si>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</si>
  <si>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</si>
  <si>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</si>
  <si>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</si>
  <si>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</si>
  <si>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</si>
  <si>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</si>
  <si>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</si>
  <si>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</si>
  <si>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</si>
  <si>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</si>
  <si>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</si>
  <si>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</si>
  <si>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</si>
  <si>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</si>
  <si>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</si>
  <si>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</si>
  <si>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</si>
  <si>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</si>
  <si>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</si>
  <si>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</si>
  <si>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</si>
  <si>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</si>
  <si>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</si>
  <si>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</si>
  <si>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</si>
  <si>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</si>
  <si>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</si>
  <si>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</si>
  <si>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</si>
  <si>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</si>
  <si>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</si>
  <si>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</si>
  <si>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</si>
  <si>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</si>
  <si>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</si>
  <si>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</si>
  <si>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</si>
  <si>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</si>
  <si>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</si>
  <si>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</si>
  <si>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</si>
  <si>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</si>
  <si>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</si>
  <si>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</si>
  <si>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</si>
  <si>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</si>
  <si>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</si>
  <si>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</si>
  <si>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</si>
  <si>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</si>
  <si>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</si>
  <si>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</si>
  <si>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</si>
  <si>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</si>
  <si>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</si>
  <si>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</si>
  <si>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</si>
  <si>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</si>
  <si>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</si>
  <si>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</si>
  <si>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</si>
  <si>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</si>
  <si>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</si>
  <si>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</si>
  <si>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</si>
  <si>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</si>
  <si>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</si>
  <si>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</si>
  <si>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</si>
  <si>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</si>
  <si>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</si>
  <si>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</si>
  <si>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</si>
  <si>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</si>
  <si>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</si>
  <si>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</si>
  <si>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</si>
  <si>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</si>
  <si>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</si>
  <si>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</si>
  <si>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</si>
  <si>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</si>
  <si>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</si>
  <si>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</si>
  <si>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</si>
  <si>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</si>
  <si>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</si>
  <si>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</si>
  <si>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</si>
  <si>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</si>
  <si>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</si>
  <si>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</si>
  <si>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</si>
  <si>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</si>
  <si>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</si>
  <si>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</si>
  <si>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</si>
  <si>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</si>
  <si>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</si>
  <si>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</si>
  <si>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</si>
  <si>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</si>
  <si>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</si>
  <si>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</si>
  <si>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</si>
  <si>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</si>
  <si>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</si>
  <si>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</si>
  <si>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</si>
  <si>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</si>
  <si>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</si>
  <si>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</si>
  <si>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</si>
  <si>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</si>
  <si>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</si>
  <si>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</si>
  <si>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</si>
  <si>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</si>
  <si>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</si>
  <si>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</si>
  <si>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</si>
  <si>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</si>
  <si>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</si>
  <si>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</si>
  <si>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</si>
  <si>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</si>
  <si>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</si>
  <si>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</si>
  <si>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</si>
  <si>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</si>
  <si>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</si>
  <si>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</si>
  <si>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</si>
  <si>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</si>
  <si>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</si>
  <si>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</si>
  <si>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</si>
  <si>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</si>
  <si>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</si>
  <si>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</si>
  <si>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</si>
  <si>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</si>
  <si>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</si>
  <si>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</si>
  <si>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</si>
  <si>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</si>
  <si>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</si>
  <si>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</si>
  <si>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</si>
  <si>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</si>
  <si>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</si>
  <si>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</si>
  <si>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</si>
  <si>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</si>
  <si>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</si>
  <si>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</si>
  <si>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</si>
  <si>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</si>
  <si>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</si>
  <si>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</si>
  <si>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</si>
  <si>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</si>
  <si>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</si>
  <si>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</si>
  <si>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</si>
  <si>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</si>
  <si>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</si>
  <si>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</si>
  <si>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</si>
  <si>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</si>
  <si>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</si>
  <si>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</si>
  <si>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</si>
  <si>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</si>
  <si>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</si>
  <si>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</si>
  <si>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</si>
  <si>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</si>
  <si>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</si>
  <si>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</si>
  <si>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</si>
  <si>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</si>
  <si>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</si>
  <si>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</si>
  <si>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</si>
  <si>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</si>
  <si>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</si>
  <si>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</si>
  <si>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</si>
  <si>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</si>
  <si>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</si>
  <si>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</si>
  <si>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</si>
  <si>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</si>
  <si>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</si>
  <si>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</si>
  <si>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</si>
  <si>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</si>
  <si>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</si>
  <si>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</si>
  <si>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</si>
  <si>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</si>
  <si>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</si>
  <si>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</si>
  <si>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</si>
  <si>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</si>
  <si>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</si>
  <si>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</si>
  <si>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</si>
  <si>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</si>
  <si>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</si>
  <si>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</si>
  <si>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</si>
  <si>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</si>
  <si>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</si>
  <si>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</si>
  <si>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</si>
  <si>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</si>
  <si>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</si>
  <si>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</si>
  <si>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</si>
  <si>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</si>
  <si>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</si>
  <si>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</si>
  <si>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</si>
  <si>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</si>
  <si>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</si>
  <si>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</si>
  <si>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</si>
  <si>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</si>
  <si>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</si>
  <si>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</si>
  <si>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</si>
  <si>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</si>
  <si>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</si>
  <si>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</si>
  <si>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</si>
  <si>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</si>
  <si>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</si>
  <si>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</si>
  <si>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</si>
  <si>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</si>
  <si>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</si>
  <si>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</si>
  <si>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</si>
  <si>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</si>
  <si>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</si>
  <si>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</si>
  <si>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</si>
  <si>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</si>
  <si>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</si>
  <si>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</si>
  <si>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</si>
  <si>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</si>
  <si>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</si>
  <si>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</si>
  <si>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</si>
  <si>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</si>
  <si>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</si>
  <si>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</si>
  <si>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</si>
  <si>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</si>
  <si>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</si>
  <si>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</si>
  <si>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</si>
  <si>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</si>
  <si>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</si>
  <si>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</si>
  <si>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</si>
  <si>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</si>
  <si>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</si>
  <si>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</si>
  <si>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</si>
  <si>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</si>
  <si>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</si>
  <si>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</si>
  <si>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</si>
  <si>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</si>
  <si>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</si>
  <si>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</si>
  <si>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</si>
  <si>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</si>
  <si>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</si>
  <si>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</si>
  <si>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</si>
  <si>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</si>
  <si>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</si>
  <si>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</si>
  <si>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</si>
  <si>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</si>
  <si>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</si>
  <si>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</si>
  <si>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</si>
  <si>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</si>
  <si>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</si>
  <si>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</si>
  <si>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</si>
  <si>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</si>
  <si>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</si>
  <si>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</si>
  <si>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</si>
  <si>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</si>
  <si>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</si>
  <si>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</si>
  <si>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</si>
  <si>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</si>
  <si>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</si>
  <si>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</si>
  <si>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</si>
  <si>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</si>
  <si>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</si>
  <si>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</si>
  <si>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</si>
  <si>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</si>
  <si>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</si>
  <si>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</si>
  <si>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</si>
  <si>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</si>
  <si>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</si>
  <si>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</si>
  <si>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</si>
  <si>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</si>
  <si>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</si>
  <si>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</si>
  <si>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</si>
  <si>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</si>
  <si>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</si>
  <si>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</si>
  <si>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</si>
  <si>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</si>
  <si>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</si>
  <si>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</si>
  <si>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</si>
  <si>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</si>
  <si>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</si>
  <si>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</si>
  <si>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</si>
  <si>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</si>
  <si>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</si>
  <si>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</si>
  <si>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</si>
  <si>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</si>
  <si>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</si>
  <si>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</si>
  <si>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</si>
  <si>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</si>
  <si>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</si>
  <si>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</si>
  <si>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</si>
  <si>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</si>
  <si>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</si>
  <si>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</si>
  <si>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</si>
  <si>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</si>
  <si>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</si>
  <si>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</si>
  <si>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</si>
  <si>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</si>
  <si>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</si>
  <si>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</si>
  <si>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</si>
  <si>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</si>
  <si>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</si>
  <si>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</si>
  <si>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</si>
  <si>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</si>
  <si>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</si>
  <si>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</si>
  <si>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</si>
  <si>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</si>
  <si>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</si>
  <si>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</si>
  <si>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</si>
  <si>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</si>
  <si>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</si>
  <si>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</si>
  <si>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</si>
  <si>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</si>
  <si>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</si>
  <si>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</si>
  <si>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</si>
  <si>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</si>
  <si>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</si>
  <si>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</si>
  <si>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</si>
  <si>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</si>
  <si>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</si>
  <si>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</si>
  <si>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</si>
  <si>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</si>
  <si>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</si>
  <si>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</si>
  <si>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</si>
  <si>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</si>
  <si>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</si>
  <si>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</si>
  <si>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</si>
  <si>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</si>
  <si>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</si>
  <si>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</si>
  <si>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</si>
  <si>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</si>
  <si>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</si>
  <si>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</si>
  <si>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</si>
  <si>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</si>
  <si>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</si>
  <si>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</si>
  <si>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</si>
  <si>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</si>
  <si>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</si>
  <si>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</si>
  <si>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</si>
  <si>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</si>
  <si>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</si>
  <si>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</si>
  <si>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</si>
  <si>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</si>
  <si>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</si>
  <si>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</si>
  <si>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</si>
  <si>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</si>
  <si>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</si>
  <si>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</si>
  <si>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</si>
  <si>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</si>
  <si>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</si>
  <si>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</si>
  <si>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</si>
  <si>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</si>
  <si>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</si>
  <si>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</si>
  <si>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</si>
  <si>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</si>
  <si>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</si>
  <si>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</si>
  <si>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</si>
  <si>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</si>
  <si>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</si>
  <si>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</si>
  <si>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</si>
  <si>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</si>
  <si>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</si>
  <si>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</si>
  <si>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</si>
  <si>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</si>
  <si>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</si>
  <si>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</si>
  <si>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</si>
  <si>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</si>
  <si>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</si>
  <si>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</si>
  <si>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</si>
  <si>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</si>
  <si>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</si>
  <si>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</si>
  <si>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</si>
  <si>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</si>
  <si>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</si>
  <si>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</si>
  <si>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</si>
  <si>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</si>
  <si>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</si>
  <si>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</si>
  <si>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</si>
  <si>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</si>
  <si>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</si>
  <si>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</si>
  <si>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</si>
  <si>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</si>
  <si>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</si>
  <si>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</si>
  <si>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</si>
  <si>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</si>
  <si>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</si>
  <si>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</si>
  <si>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</si>
  <si>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</si>
  <si>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</si>
  <si>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</si>
  <si>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</si>
  <si>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</si>
  <si>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</si>
  <si>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</si>
  <si>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</si>
  <si>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</si>
  <si>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</si>
  <si>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</si>
  <si>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</si>
  <si>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</si>
  <si>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</si>
  <si>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</si>
  <si>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</si>
  <si>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</si>
  <si>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</si>
  <si>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</si>
  <si>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</si>
  <si>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</si>
  <si>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</si>
  <si>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</si>
  <si>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</si>
  <si>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</si>
  <si>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</si>
  <si>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</si>
  <si>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</si>
  <si>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</si>
  <si>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</si>
  <si>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</si>
  <si>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</si>
  <si>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</si>
  <si>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</si>
  <si>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</si>
  <si>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</si>
  <si>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</si>
  <si>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</si>
  <si>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</si>
  <si>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</si>
  <si>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</si>
  <si>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</si>
  <si>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</si>
  <si>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</si>
  <si>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</si>
  <si>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</si>
  <si>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</si>
  <si>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</si>
  <si>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</si>
  <si>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</si>
  <si>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</si>
  <si>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</si>
  <si>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</si>
  <si>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</si>
  <si>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</si>
  <si>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</si>
  <si>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</si>
  <si>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</si>
  <si>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</si>
  <si>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</si>
  <si>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</si>
  <si>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</si>
  <si>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</si>
  <si>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</si>
  <si>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</si>
  <si>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</si>
  <si>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</si>
  <si>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</si>
  <si>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</si>
  <si>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</si>
  <si>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</si>
  <si>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</si>
  <si>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</si>
  <si>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</si>
  <si>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</si>
  <si>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</si>
  <si>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</si>
  <si>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</si>
  <si>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</si>
  <si>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</si>
  <si>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</si>
  <si>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</si>
  <si>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</si>
  <si>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</si>
  <si>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</si>
  <si>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</si>
  <si>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</si>
  <si>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</si>
  <si>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</si>
  <si>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</si>
  <si>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</si>
  <si>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</si>
  <si>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</si>
  <si>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</si>
  <si>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</si>
  <si>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</si>
  <si>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</si>
  <si>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</si>
  <si>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</si>
  <si>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</si>
  <si>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</si>
  <si>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</si>
  <si>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</si>
  <si>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</si>
  <si>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</si>
  <si>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</si>
  <si>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</si>
  <si>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</si>
  <si>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</si>
  <si>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</si>
  <si>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</si>
  <si>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</si>
  <si>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</si>
  <si>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</si>
  <si>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</si>
  <si>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</si>
  <si>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</si>
  <si>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</si>
  <si>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</si>
  <si>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</si>
  <si>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</si>
  <si>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</si>
  <si>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</si>
  <si>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</si>
  <si>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</si>
  <si>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</si>
  <si>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</si>
  <si>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</si>
  <si>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</si>
  <si>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</si>
  <si>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</si>
  <si>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</si>
  <si>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</si>
  <si>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</si>
  <si>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</si>
  <si>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</si>
  <si>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</si>
  <si>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</si>
  <si>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</si>
  <si>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</si>
  <si>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</si>
  <si>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</si>
  <si>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</si>
  <si>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</si>
  <si>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</si>
  <si>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</si>
  <si>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</si>
  <si>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</si>
  <si>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</si>
  <si>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</si>
  <si>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</si>
  <si>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</si>
  <si>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</si>
  <si>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</si>
  <si>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</si>
  <si>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</si>
  <si>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</si>
  <si>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</si>
  <si>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</si>
  <si>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</si>
  <si>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</si>
  <si>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</si>
  <si>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</si>
  <si>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</si>
  <si>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</si>
  <si>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</si>
  <si>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</si>
  <si>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</si>
  <si>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</si>
  <si>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</si>
  <si>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</si>
  <si>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</si>
  <si>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</si>
  <si>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</si>
  <si>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</si>
  <si>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</si>
  <si>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</si>
  <si>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</si>
  <si>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</si>
  <si>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</si>
  <si>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</si>
  <si>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</si>
  <si>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</si>
  <si>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</si>
  <si>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</si>
  <si>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</si>
  <si>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</si>
  <si>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</si>
  <si>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</si>
  <si>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</si>
  <si>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</si>
  <si>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</si>
  <si>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</si>
  <si>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</si>
  <si>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</si>
  <si>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</si>
  <si>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</si>
  <si>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</si>
  <si>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</si>
  <si>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</si>
  <si>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</si>
  <si>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</si>
  <si>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</si>
  <si>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</si>
  <si>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</si>
  <si>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</si>
  <si>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</si>
  <si>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</si>
  <si>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</si>
  <si>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</si>
  <si>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</si>
  <si>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</si>
  <si>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</si>
  <si>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</si>
  <si>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</si>
  <si>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</si>
  <si>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</si>
  <si>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</si>
  <si>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</si>
  <si>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</si>
  <si>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</si>
  <si>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</si>
  <si>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</si>
  <si>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</si>
  <si>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</si>
  <si>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</si>
  <si>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</si>
  <si>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</si>
  <si>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</si>
  <si>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</si>
  <si>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</si>
  <si>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</si>
  <si>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</si>
  <si>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</si>
  <si>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</si>
  <si>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</si>
  <si>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</si>
  <si>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</si>
  <si>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</si>
  <si>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</si>
  <si>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</si>
  <si>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</si>
  <si>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</si>
  <si>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</si>
  <si>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</si>
  <si>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</si>
  <si>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</si>
  <si>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</si>
  <si>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</si>
  <si>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</si>
  <si>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</si>
  <si>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</si>
  <si>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</si>
  <si>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</si>
  <si>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</si>
  <si>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</si>
  <si>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</si>
  <si>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</si>
  <si>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</si>
  <si>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</si>
  <si>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</si>
  <si>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</si>
  <si>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</si>
  <si>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</si>
  <si>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</si>
  <si>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</si>
  <si>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</si>
  <si>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</si>
  <si>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</si>
  <si>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</si>
  <si>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</si>
  <si>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</si>
  <si>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</si>
  <si>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</si>
  <si>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</si>
  <si>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</si>
  <si>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</si>
  <si>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</si>
  <si>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</si>
  <si>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</si>
  <si>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</si>
  <si>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</si>
  <si>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</si>
  <si>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</si>
  <si>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</si>
  <si>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</si>
  <si>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</si>
  <si>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</si>
  <si>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</si>
  <si>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</si>
  <si>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</si>
  <si>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</si>
  <si>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</si>
  <si>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</si>
  <si>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</si>
  <si>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</si>
  <si>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</si>
  <si>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</si>
  <si>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</si>
  <si>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</si>
  <si>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</si>
  <si>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</si>
  <si>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</si>
  <si>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</si>
  <si>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</si>
  <si>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</si>
  <si>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</si>
  <si>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</si>
  <si>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</si>
  <si>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</si>
  <si>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</si>
  <si>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</si>
  <si>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</si>
  <si>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</si>
  <si>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</si>
  <si>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</si>
  <si>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</si>
  <si>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</si>
  <si>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</si>
  <si>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</si>
  <si>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</si>
  <si>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</si>
  <si>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</si>
  <si>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</si>
  <si>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</si>
  <si>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</si>
  <si>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</si>
  <si>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</si>
  <si>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</si>
  <si>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</si>
  <si>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</si>
  <si>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</si>
  <si>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</si>
  <si>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</si>
  <si>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</si>
  <si>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</si>
  <si>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</si>
  <si>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</si>
  <si>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</si>
  <si>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</si>
  <si>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</si>
  <si>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</si>
  <si>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</si>
  <si>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</si>
  <si>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</si>
  <si>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</si>
  <si>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</si>
  <si>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</si>
  <si>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</si>
  <si>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</si>
  <si>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</si>
  <si>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</si>
  <si>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</si>
  <si>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</si>
  <si>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</si>
  <si>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</si>
  <si>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</si>
  <si>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</si>
  <si>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</si>
  <si>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</si>
  <si>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</si>
  <si>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</si>
  <si>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</si>
  <si>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</si>
  <si>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</si>
  <si>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</si>
  <si>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</si>
  <si>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</si>
  <si>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</si>
  <si>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</si>
  <si>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</si>
  <si>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</si>
  <si>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</si>
  <si>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</si>
  <si>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</si>
  <si>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</si>
  <si>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</si>
  <si>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</si>
  <si>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</si>
  <si>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</si>
  <si>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</si>
  <si>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</si>
  <si>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</si>
  <si>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</si>
  <si>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</si>
  <si>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</si>
  <si>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</si>
  <si>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</si>
  <si>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</si>
  <si>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</si>
  <si>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</si>
  <si>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</si>
  <si>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</si>
  <si>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</si>
  <si>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</si>
  <si>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</si>
  <si>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</si>
  <si>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</si>
  <si>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</si>
  <si>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</si>
  <si>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</si>
  <si>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</si>
  <si>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</si>
  <si>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</si>
  <si>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</si>
  <si>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</si>
  <si>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</si>
  <si>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</si>
  <si>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</si>
  <si>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</si>
  <si>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</si>
  <si>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</si>
  <si>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</si>
  <si>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</si>
  <si>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</si>
  <si>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</si>
  <si>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</si>
  <si>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</si>
  <si>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</si>
  <si>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</si>
  <si>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</si>
  <si>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</si>
  <si>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</si>
  <si>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</si>
  <si>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</si>
  <si>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</si>
  <si>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</si>
  <si>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</si>
  <si>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</si>
  <si>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</si>
  <si>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</si>
  <si>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</si>
  <si>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</si>
  <si>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</si>
  <si>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</si>
  <si>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</si>
  <si>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</si>
  <si>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</si>
  <si>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</si>
  <si>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</si>
  <si>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</si>
  <si>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</si>
  <si>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</si>
  <si>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</si>
  <si>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</si>
  <si>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</si>
  <si>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</si>
  <si>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</si>
  <si>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</si>
  <si>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</si>
  <si>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</si>
  <si>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</si>
  <si>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</si>
  <si>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</si>
  <si>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</si>
  <si>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</si>
  <si>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</si>
  <si>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</si>
  <si>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</si>
  <si>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</si>
  <si>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</si>
  <si>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</si>
  <si>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</si>
  <si>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</si>
  <si>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</si>
  <si>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</si>
  <si>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</si>
  <si>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</si>
  <si>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</si>
  <si>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</si>
  <si>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</si>
  <si>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</si>
  <si>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</si>
  <si>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</si>
  <si>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</si>
  <si>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</si>
  <si>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</si>
  <si>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</si>
  <si>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</si>
  <si>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</si>
  <si>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</si>
  <si>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</si>
  <si>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</si>
  <si>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</si>
  <si>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</si>
  <si>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</si>
  <si>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</si>
  <si>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</si>
  <si>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</si>
  <si>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</si>
  <si>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</si>
  <si>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</si>
  <si>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</si>
  <si>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</si>
  <si>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</si>
  <si>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</si>
  <si>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</si>
  <si>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</si>
  <si>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</si>
  <si>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</si>
  <si>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</si>
  <si>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</si>
  <si>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</si>
  <si>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</si>
  <si>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</si>
  <si>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</si>
  <si>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</si>
  <si>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</si>
  <si>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</si>
  <si>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</si>
  <si>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</si>
  <si>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</si>
  <si>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</si>
  <si>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</si>
  <si>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</si>
  <si>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</si>
  <si>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</si>
  <si>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</si>
  <si>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</si>
  <si>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</si>
  <si>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</si>
  <si>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</si>
  <si>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</si>
  <si>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</si>
  <si>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</si>
  <si>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</si>
  <si>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</si>
  <si>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</si>
  <si>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</si>
  <si>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</si>
  <si>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</si>
  <si>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</si>
  <si>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</si>
  <si>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</si>
  <si>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</si>
  <si>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</si>
  <si>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</si>
  <si>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</si>
  <si>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</si>
  <si>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</si>
  <si>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</si>
  <si>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</si>
  <si>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</si>
  <si>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</si>
  <si>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</si>
  <si>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</si>
  <si>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</si>
  <si>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</si>
  <si>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</si>
  <si>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</si>
  <si>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</si>
  <si>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</si>
  <si>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</si>
  <si>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</si>
  <si>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</si>
  <si>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</si>
  <si>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</si>
  <si>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</si>
  <si>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</si>
  <si>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</si>
  <si>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</si>
  <si>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</si>
  <si>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</si>
  <si>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</si>
  <si>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</si>
  <si>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</si>
  <si>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</si>
  <si>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</si>
  <si>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</si>
  <si>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</si>
  <si>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</si>
  <si>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</si>
  <si>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</si>
  <si>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</si>
  <si>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</si>
  <si>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</si>
  <si>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</si>
  <si>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</si>
  <si>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</si>
  <si>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</si>
  <si>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</si>
  <si>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</si>
  <si>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</si>
  <si>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</si>
  <si>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</si>
  <si>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</si>
  <si>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</si>
  <si>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</si>
  <si>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</si>
  <si>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</si>
  <si>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</si>
  <si>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</si>
  <si>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</si>
  <si>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</si>
  <si>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</si>
  <si>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</si>
  <si>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</si>
  <si>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</si>
  <si>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</si>
  <si>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</si>
  <si>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</si>
  <si>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</si>
  <si>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</si>
  <si>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</si>
  <si>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</si>
  <si>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</si>
  <si>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</si>
  <si>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</si>
  <si>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</si>
  <si>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</si>
  <si>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</si>
  <si>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</si>
  <si>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</si>
  <si>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</si>
  <si>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</si>
  <si>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</si>
  <si>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</si>
  <si>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</si>
  <si>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</si>
  <si>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</si>
  <si>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</si>
  <si>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</si>
  <si>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</si>
  <si>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</si>
  <si>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</si>
  <si>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</si>
  <si>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</si>
  <si>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</si>
  <si>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</si>
  <si>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</si>
  <si>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</si>
  <si>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</si>
  <si>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</si>
  <si>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</si>
  <si>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</si>
  <si>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</si>
  <si>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</si>
  <si>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</si>
  <si>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</si>
  <si>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</si>
  <si>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</si>
  <si>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</si>
  <si>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</si>
  <si>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</si>
  <si>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</si>
  <si>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</si>
  <si>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</si>
  <si>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</si>
  <si>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</si>
  <si>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</si>
  <si>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</si>
  <si>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</si>
  <si>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</si>
  <si>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</si>
  <si>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</si>
  <si>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</si>
  <si>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</si>
  <si>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</si>
  <si>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</si>
  <si>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</si>
  <si>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</si>
  <si>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</si>
  <si>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</si>
  <si>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</si>
  <si>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</si>
  <si>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</si>
  <si>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</si>
  <si>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</si>
  <si>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</si>
  <si>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</si>
  <si>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</si>
  <si>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</si>
  <si>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</si>
  <si>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</si>
  <si>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</si>
  <si>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</si>
  <si>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</si>
  <si>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</si>
  <si>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</si>
  <si>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</si>
  <si>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</si>
  <si>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</si>
  <si>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</si>
  <si>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</si>
  <si>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</si>
  <si>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</si>
  <si>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</si>
  <si>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</si>
  <si>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</si>
  <si>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</si>
  <si>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</si>
  <si>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</si>
  <si>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</si>
  <si>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</si>
  <si>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</si>
  <si>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</si>
  <si>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</si>
  <si>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</si>
  <si>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</si>
  <si>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</si>
  <si>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</si>
  <si>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</si>
  <si>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</si>
  <si>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</si>
  <si>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</si>
  <si>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</si>
  <si>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</si>
  <si>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</si>
  <si>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</si>
  <si>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</si>
  <si>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</si>
  <si>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</si>
  <si>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</si>
  <si>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</si>
  <si>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</si>
  <si>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</si>
  <si>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</si>
  <si>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</si>
  <si>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</si>
  <si>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</si>
  <si>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</si>
  <si>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</si>
  <si>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</si>
  <si>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</si>
  <si>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</si>
  <si>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</si>
  <si>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</si>
  <si>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</si>
  <si>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</si>
  <si>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</si>
  <si>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</si>
  <si>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</si>
  <si>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</si>
  <si>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</si>
  <si>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</si>
  <si>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</si>
  <si>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</si>
  <si>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</si>
  <si>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</si>
  <si>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</si>
  <si>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</si>
  <si>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</si>
  <si>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</si>
  <si>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</si>
  <si>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</si>
  <si>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</si>
  <si>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</si>
  <si>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</si>
  <si>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</si>
  <si>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</si>
  <si>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</si>
  <si>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</si>
  <si>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</si>
  <si>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</si>
  <si>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</si>
  <si>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</si>
  <si>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</si>
  <si>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</si>
  <si>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</si>
  <si>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</si>
  <si>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</si>
  <si>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</si>
  <si>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</si>
  <si>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</si>
  <si>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</si>
  <si>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</si>
  <si>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</si>
  <si>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</si>
  <si>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</si>
  <si>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</si>
  <si>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</si>
  <si>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</si>
  <si>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</si>
  <si>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</si>
  <si>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</si>
  <si>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</si>
  <si>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</si>
  <si>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</si>
  <si>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</si>
  <si>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</si>
  <si>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</si>
  <si>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</si>
  <si>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</si>
  <si>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</si>
  <si>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</si>
  <si>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</si>
  <si>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</si>
  <si>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</si>
  <si>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</si>
  <si>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</si>
  <si>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</si>
  <si>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</si>
  <si>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</si>
  <si>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</si>
  <si>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</si>
  <si>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</si>
  <si>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</si>
  <si>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</si>
  <si>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</si>
  <si>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</si>
  <si>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</si>
  <si>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</si>
  <si>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</si>
  <si>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</si>
  <si>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</si>
  <si>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</si>
  <si>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</si>
  <si>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</si>
  <si>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</si>
  <si>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</si>
  <si>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</si>
  <si>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</si>
  <si>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</si>
  <si>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</si>
  <si>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</si>
  <si>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</si>
  <si>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</si>
  <si>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</si>
  <si>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</si>
  <si>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</si>
  <si>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</si>
  <si>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</si>
  <si>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</si>
  <si>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</si>
  <si>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</si>
  <si>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</si>
  <si>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</si>
  <si>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</si>
  <si>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</si>
  <si>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</si>
  <si>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</si>
  <si>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</si>
  <si>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</si>
  <si>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</si>
  <si>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</si>
  <si>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</si>
  <si>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</si>
  <si>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</si>
  <si>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</si>
  <si>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</si>
  <si>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</si>
  <si>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</si>
  <si>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</si>
  <si>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</si>
  <si>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</si>
  <si>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</si>
  <si>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</si>
  <si>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</si>
  <si>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</si>
  <si>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</si>
  <si>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</si>
  <si>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</si>
  <si>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</si>
  <si>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</si>
  <si>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</si>
  <si>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</si>
  <si>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</si>
  <si>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</si>
  <si>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</si>
  <si>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</si>
  <si>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</si>
  <si>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</si>
  <si>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</si>
  <si>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</si>
  <si>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</si>
  <si>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</si>
  <si>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</si>
  <si>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</si>
  <si>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</si>
  <si>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</si>
  <si>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</si>
  <si>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</si>
  <si>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</si>
  <si>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</si>
  <si>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</si>
  <si>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</si>
  <si>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</si>
  <si>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</si>
  <si>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</si>
  <si>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</si>
  <si>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</si>
  <si>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</si>
  <si>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</si>
  <si>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</si>
  <si>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</si>
  <si>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</si>
  <si>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</si>
  <si>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</si>
  <si>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</si>
  <si>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</si>
  <si>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</si>
  <si>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</si>
  <si>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</si>
  <si>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</si>
  <si>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</si>
  <si>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</si>
  <si>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</si>
  <si>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</si>
  <si>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</si>
  <si>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</si>
  <si>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</si>
  <si>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</si>
  <si>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</si>
  <si>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</si>
  <si>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</si>
  <si>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</si>
  <si>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</si>
  <si>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</si>
  <si>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</si>
  <si>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</si>
  <si>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</si>
  <si>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</si>
  <si>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</si>
  <si>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</si>
  <si>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</si>
  <si>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</si>
  <si>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</si>
  <si>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</si>
  <si>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</si>
  <si>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</si>
  <si>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</si>
  <si>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</si>
  <si>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</si>
  <si>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</si>
  <si>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</si>
  <si>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</si>
  <si>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</si>
  <si>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</si>
  <si>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</si>
  <si>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</si>
  <si>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</si>
  <si>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</si>
  <si>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</si>
  <si>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</si>
  <si>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</si>
  <si>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</si>
  <si>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</si>
  <si>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</si>
  <si>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</si>
  <si>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</si>
  <si>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</si>
  <si>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</si>
  <si>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</si>
  <si>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</si>
  <si>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</si>
  <si>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</si>
  <si>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</si>
  <si>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</si>
  <si>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</si>
  <si>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</si>
  <si>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</si>
  <si>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</si>
  <si>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</si>
  <si>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</si>
  <si>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</si>
  <si>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</si>
  <si>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</si>
  <si>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</si>
  <si>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</si>
  <si>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</si>
  <si>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</si>
  <si>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</si>
  <si>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</si>
  <si>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</si>
  <si>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</si>
  <si>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</si>
  <si>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</si>
  <si>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</si>
  <si>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</si>
  <si>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</si>
  <si>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</si>
  <si>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</si>
  <si>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</si>
  <si>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</si>
  <si>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</si>
  <si>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</si>
  <si>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</si>
  <si>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</si>
  <si>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</si>
  <si>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</si>
  <si>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</si>
  <si>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</si>
  <si>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</si>
  <si>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</si>
  <si>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</si>
  <si>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</si>
  <si>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</si>
  <si>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</si>
  <si>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</si>
  <si>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</si>
  <si>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</si>
  <si>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</si>
  <si>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</si>
  <si>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</si>
  <si>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</si>
  <si>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</si>
  <si>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</si>
  <si>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</si>
  <si>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</si>
  <si>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</si>
  <si>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</si>
  <si>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</si>
  <si>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</si>
  <si>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</si>
  <si>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</si>
  <si>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</si>
  <si>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</si>
  <si>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</si>
  <si>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</si>
  <si>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</si>
  <si>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</si>
  <si>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</si>
  <si>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</si>
  <si>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</si>
  <si>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</si>
  <si>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</si>
  <si>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</si>
  <si>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</si>
  <si>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</si>
  <si>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</si>
  <si>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</si>
  <si>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</si>
  <si>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</si>
  <si>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</si>
  <si>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</si>
  <si>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</si>
  <si>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</si>
  <si>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</si>
  <si>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</si>
  <si>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</si>
  <si>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</si>
  <si>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</si>
  <si>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</si>
  <si>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</si>
  <si>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</si>
  <si>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</si>
  <si>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</si>
  <si>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</si>
  <si>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</si>
  <si>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</si>
  <si>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</si>
  <si>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</si>
  <si>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</si>
  <si>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</si>
  <si>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</si>
  <si>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</si>
  <si>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</si>
  <si>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</si>
  <si>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</si>
  <si>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</si>
  <si>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</si>
  <si>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</si>
  <si>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</si>
  <si>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</si>
  <si>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</si>
  <si>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</si>
  <si>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</si>
  <si>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</si>
  <si>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</si>
  <si>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</si>
  <si>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</si>
  <si>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</si>
  <si>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</si>
  <si>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</si>
  <si>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</si>
  <si>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</si>
  <si>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</si>
  <si>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</si>
  <si>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</si>
  <si>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</si>
  <si>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</si>
  <si>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</si>
  <si>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</si>
  <si>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</si>
  <si>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</si>
  <si>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</si>
  <si>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</si>
  <si>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</si>
  <si>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</si>
  <si>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</si>
  <si>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</si>
  <si>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</si>
  <si>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</si>
  <si>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</si>
  <si>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</si>
  <si>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</si>
  <si>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</si>
  <si>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</si>
  <si>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</si>
  <si>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</si>
  <si>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</si>
  <si>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</si>
  <si>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</si>
  <si>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</si>
  <si>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</si>
  <si>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</si>
  <si>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</si>
  <si>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</si>
  <si>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</si>
  <si>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</si>
  <si>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</si>
  <si>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</si>
  <si>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</si>
  <si>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</si>
  <si>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</si>
  <si>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</si>
  <si>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</si>
  <si>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</si>
  <si>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</si>
  <si>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</si>
  <si>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</si>
  <si>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</si>
  <si>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</si>
  <si>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</si>
  <si>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</si>
  <si>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</si>
  <si>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</si>
  <si>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</si>
  <si>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</si>
  <si>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</si>
  <si>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</si>
  <si>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</si>
  <si>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</si>
  <si>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</si>
  <si>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</si>
  <si>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</si>
  <si>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</si>
  <si>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</si>
  <si>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</si>
  <si>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</si>
  <si>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</si>
  <si>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</si>
  <si>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</si>
  <si>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</si>
  <si>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</si>
  <si>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</si>
  <si>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</si>
  <si>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</si>
  <si>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</si>
  <si>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</si>
  <si>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</si>
  <si>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</si>
  <si>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</si>
  <si>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</si>
  <si>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</si>
  <si>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</si>
  <si>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</si>
  <si>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</si>
  <si>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</si>
  <si>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</si>
  <si>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</si>
  <si>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</si>
  <si>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</si>
  <si>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</si>
  <si>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</si>
  <si>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</si>
  <si>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</si>
  <si>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</si>
  <si>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</si>
  <si>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</si>
  <si>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</si>
  <si>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</si>
  <si>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</si>
  <si>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</si>
  <si>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</si>
  <si>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</si>
  <si>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</si>
  <si>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</si>
  <si>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</si>
  <si>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</si>
  <si>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</si>
  <si>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</si>
  <si>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</si>
  <si>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</si>
  <si>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</si>
  <si>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</si>
  <si>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</si>
  <si>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</si>
  <si>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</si>
  <si>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</si>
  <si>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</si>
  <si>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</si>
  <si>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</si>
  <si>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</si>
  <si>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</si>
  <si>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</si>
  <si>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</si>
  <si>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</si>
  <si>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</si>
  <si>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</si>
  <si>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</si>
  <si>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</si>
  <si>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</si>
  <si>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</si>
  <si>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</si>
  <si>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</si>
  <si>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</si>
  <si>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</si>
  <si>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</si>
  <si>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</si>
  <si>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</si>
  <si>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</si>
  <si>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</si>
  <si>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</si>
  <si>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</si>
  <si>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</si>
  <si>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</si>
  <si>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</si>
  <si>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</si>
  <si>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</si>
  <si>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</si>
  <si>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</si>
  <si>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</si>
  <si>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</si>
  <si>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</si>
  <si>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</si>
  <si>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</si>
  <si>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</si>
  <si>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</si>
  <si>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</si>
  <si>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</si>
  <si>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</si>
  <si>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</si>
  <si>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</si>
  <si>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</si>
  <si>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</si>
  <si>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</si>
  <si>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</si>
  <si>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</si>
  <si>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</si>
  <si>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</si>
  <si>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</si>
  <si>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</si>
  <si>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</si>
  <si>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</si>
  <si>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</si>
  <si>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</si>
  <si>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</si>
  <si>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</si>
  <si>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</si>
  <si>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</si>
  <si>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</si>
  <si>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</si>
  <si>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</si>
  <si>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</si>
  <si>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</si>
  <si>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</si>
  <si>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</si>
  <si>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</si>
  <si>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</si>
  <si>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</si>
  <si>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</si>
  <si>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</si>
  <si>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</si>
  <si>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</si>
  <si>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</si>
  <si>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</si>
  <si>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</si>
  <si>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</si>
  <si>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</si>
  <si>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</si>
  <si>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</si>
  <si>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</si>
  <si>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</si>
  <si>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</si>
  <si>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</si>
  <si>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</si>
  <si>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</si>
  <si>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</si>
  <si>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</si>
  <si>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</si>
  <si>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</si>
  <si>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</si>
  <si>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</si>
  <si>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</si>
  <si>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</si>
  <si>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</si>
  <si>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</si>
  <si>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</si>
  <si>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</si>
  <si>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</si>
  <si>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</si>
  <si>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</si>
  <si>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</si>
  <si>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</si>
  <si>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</si>
  <si>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</si>
  <si>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</si>
  <si>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</si>
  <si>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</si>
  <si>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</si>
  <si>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</si>
  <si>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</si>
  <si>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</si>
  <si>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</si>
  <si>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</si>
  <si>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</si>
  <si>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</si>
  <si>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</si>
  <si>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</si>
  <si>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</si>
  <si>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</si>
  <si>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</si>
  <si>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</si>
  <si>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</si>
  <si>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</si>
  <si>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</si>
  <si>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</si>
  <si>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</si>
  <si>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</si>
  <si>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</si>
  <si>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</si>
  <si>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</si>
  <si>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</si>
  <si>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</si>
  <si>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</si>
  <si>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</si>
  <si>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</si>
  <si>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</si>
  <si>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</si>
  <si>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</si>
  <si>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</si>
  <si>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</si>
  <si>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</si>
  <si>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</si>
  <si>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</si>
  <si>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</si>
  <si>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</si>
  <si>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</si>
  <si>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</si>
  <si>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</si>
  <si>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</si>
  <si>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</si>
  <si>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</si>
  <si>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</si>
  <si>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</si>
  <si>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</si>
  <si>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</si>
  <si>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</si>
  <si>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</si>
  <si>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</si>
  <si>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</si>
  <si>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</si>
  <si>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</si>
  <si>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</si>
  <si>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</si>
  <si>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</si>
  <si>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</si>
  <si>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</si>
  <si>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</si>
  <si>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</si>
  <si>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</si>
  <si>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</si>
  <si>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</si>
  <si>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</si>
  <si>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</si>
  <si>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</si>
  <si>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</si>
  <si>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</si>
  <si>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</si>
  <si>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</si>
  <si>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</si>
  <si>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</si>
  <si>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</si>
  <si>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</si>
  <si>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</si>
  <si>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</si>
  <si>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</si>
  <si>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</si>
  <si>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</si>
  <si>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</si>
  <si>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</si>
  <si>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</si>
  <si>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</si>
  <si>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</si>
  <si>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</si>
  <si>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</si>
  <si>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</si>
  <si>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</si>
  <si>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</si>
  <si>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</si>
  <si>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</si>
  <si>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</si>
  <si>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</si>
  <si>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</si>
  <si>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</si>
  <si>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</si>
  <si>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</si>
  <si>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</si>
  <si>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</si>
  <si>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</si>
  <si>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</si>
  <si>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</si>
  <si>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</si>
  <si>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</si>
  <si>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</si>
  <si>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</si>
  <si>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</si>
  <si>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</si>
  <si>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</si>
  <si>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</si>
  <si>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</si>
  <si>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</si>
  <si>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</si>
  <si>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</si>
  <si>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</si>
  <si>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</si>
  <si>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</si>
  <si>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</si>
  <si>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</si>
  <si>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</si>
  <si>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</si>
  <si>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</si>
  <si>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</si>
  <si>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</si>
  <si>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</si>
  <si>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</si>
  <si>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</si>
  <si>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</si>
  <si>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</si>
  <si>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</si>
  <si>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</si>
  <si>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</si>
  <si>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</si>
  <si>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</si>
  <si>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</si>
  <si>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</si>
  <si>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</si>
  <si>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</si>
  <si>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</si>
  <si>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</si>
  <si>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</si>
  <si>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</si>
  <si>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</si>
  <si>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</si>
  <si>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</si>
  <si>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</si>
  <si>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</si>
  <si>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</si>
  <si>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</si>
  <si>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</si>
  <si>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</si>
  <si>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</si>
  <si>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</si>
  <si>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</si>
  <si>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</si>
  <si>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</si>
  <si>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</si>
  <si>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</si>
  <si>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</si>
  <si>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</si>
  <si>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</si>
  <si>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</si>
  <si>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</si>
  <si>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</si>
  <si>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</si>
  <si>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</si>
  <si>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</si>
  <si>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</si>
  <si>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</si>
  <si>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</si>
  <si>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</si>
  <si>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</si>
  <si>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</si>
  <si>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</si>
  <si>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</si>
  <si>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</si>
  <si>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</si>
  <si>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</si>
  <si>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</si>
  <si>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</si>
  <si>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</si>
  <si>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</si>
  <si>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</si>
  <si>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</si>
  <si>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</si>
  <si>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</si>
  <si>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</si>
  <si>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</si>
  <si>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</si>
  <si>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</si>
  <si>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</si>
  <si>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</si>
  <si>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</si>
  <si>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</si>
  <si>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</si>
  <si>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</si>
  <si>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</si>
  <si>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</si>
  <si>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</si>
  <si>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</si>
  <si>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</si>
  <si>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</si>
  <si>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</si>
  <si>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</si>
  <si>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</si>
  <si>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</si>
  <si>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</si>
  <si>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</si>
  <si>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</si>
  <si>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</si>
  <si>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</si>
  <si>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</si>
  <si>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</si>
  <si>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</si>
  <si>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</si>
  <si>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</si>
  <si>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</si>
  <si>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</si>
  <si>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</si>
  <si>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</si>
  <si>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</si>
  <si>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</si>
  <si>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</si>
  <si>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</si>
  <si>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</si>
  <si>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</si>
  <si>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</si>
  <si>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</si>
  <si>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</si>
  <si>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</si>
  <si>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</si>
  <si>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</si>
  <si>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</si>
  <si>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</si>
  <si>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</si>
  <si>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</si>
  <si>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</si>
  <si>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</si>
  <si>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</si>
  <si>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</si>
  <si>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</si>
  <si>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</si>
  <si>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</si>
  <si>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</si>
  <si>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</si>
  <si>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</si>
  <si>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</si>
  <si>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</si>
  <si>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</si>
  <si>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</si>
  <si>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</si>
  <si>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</si>
  <si>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</si>
  <si>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</si>
  <si>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</si>
  <si>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</si>
  <si>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</si>
  <si>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</si>
  <si>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</si>
  <si>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</si>
  <si>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</si>
  <si>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</si>
  <si>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</si>
  <si>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</si>
  <si>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</si>
  <si>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</si>
  <si>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</si>
  <si>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</si>
  <si>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</si>
  <si>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</si>
  <si>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</si>
  <si>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</si>
  <si>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</si>
  <si>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</si>
  <si>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</si>
  <si>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</si>
  <si>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</si>
  <si>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</si>
  <si>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</si>
  <si>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</si>
  <si>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</si>
  <si>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</si>
  <si>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</si>
  <si>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</si>
  <si>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</si>
  <si>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</si>
  <si>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</si>
  <si>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</si>
  <si>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</si>
  <si>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</si>
  <si>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</si>
  <si>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</si>
  <si>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</si>
  <si>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</si>
  <si>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</si>
  <si>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</si>
  <si>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</si>
  <si>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</si>
  <si>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</si>
  <si>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</si>
  <si>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</si>
  <si>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</si>
  <si>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</si>
  <si>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</si>
  <si>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</si>
  <si>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</si>
  <si>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</si>
  <si>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</si>
  <si>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</si>
  <si>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</si>
  <si>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</si>
  <si>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</si>
  <si>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</si>
  <si>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</si>
  <si>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</si>
  <si>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</si>
  <si>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</si>
  <si>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</si>
  <si>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</si>
  <si>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</si>
  <si>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</si>
  <si>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</si>
  <si>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</si>
  <si>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</si>
  <si>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</si>
  <si>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</si>
  <si>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</si>
  <si>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</si>
  <si>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</si>
  <si>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</si>
  <si>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</si>
  <si>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</si>
  <si>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</si>
  <si>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</si>
  <si>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</si>
  <si>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</si>
  <si>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</si>
  <si>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</si>
  <si>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</si>
  <si>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</si>
  <si>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</si>
  <si>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</si>
  <si>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</si>
  <si>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</si>
  <si>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</si>
  <si>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</si>
  <si>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</si>
  <si>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</si>
  <si>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</si>
  <si>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</si>
  <si>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</si>
  <si>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</si>
  <si>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</si>
  <si>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</si>
  <si>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</si>
  <si>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</si>
  <si>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</si>
  <si>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</si>
  <si>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</si>
  <si>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</si>
  <si>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</si>
  <si>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</si>
  <si>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</si>
  <si>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</si>
  <si>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</si>
  <si>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</si>
  <si>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</si>
  <si>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</si>
  <si>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</si>
  <si>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</si>
  <si>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</si>
  <si>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</si>
  <si>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</si>
  <si>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</si>
  <si>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</si>
  <si>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</si>
  <si>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</si>
  <si>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</si>
  <si>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</si>
  <si>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</si>
  <si>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</si>
  <si>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</si>
  <si>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</si>
  <si>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</si>
  <si>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</si>
  <si>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</si>
  <si>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</si>
  <si>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</si>
  <si>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</si>
  <si>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</si>
  <si>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</si>
  <si>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</si>
  <si>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</si>
  <si>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</si>
  <si>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</si>
  <si>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</si>
  <si>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</si>
  <si>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</si>
  <si>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</si>
  <si>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</si>
  <si>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</si>
  <si>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</si>
  <si>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</si>
  <si>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</si>
  <si>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</si>
  <si>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</si>
  <si>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</si>
  <si>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</si>
  <si>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</si>
  <si>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</si>
  <si>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</si>
  <si>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</si>
  <si>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</si>
  <si>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</si>
  <si>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</si>
  <si>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</si>
  <si>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</si>
  <si>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</si>
  <si>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</si>
  <si>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</si>
  <si>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</si>
  <si>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</si>
  <si>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</si>
  <si>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</si>
  <si>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</si>
  <si>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</si>
  <si>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</si>
  <si>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</si>
  <si>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</si>
  <si>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</si>
  <si>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</si>
  <si>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</si>
  <si>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</si>
  <si>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</si>
  <si>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</si>
  <si>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</si>
  <si>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</si>
  <si>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</si>
  <si>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</si>
  <si>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</si>
  <si>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</si>
  <si>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</si>
  <si>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</si>
  <si>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</si>
  <si>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</si>
  <si>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</si>
  <si>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</si>
  <si>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</si>
  <si>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</si>
  <si>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</si>
  <si>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</si>
  <si>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</si>
  <si>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</si>
  <si>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</si>
  <si>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</si>
  <si>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</si>
  <si>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</si>
  <si>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</si>
  <si>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</si>
  <si>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</si>
  <si>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</si>
  <si>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</si>
  <si>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</si>
  <si>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</si>
  <si>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</si>
  <si>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</si>
  <si>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</si>
  <si>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</si>
  <si>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</si>
  <si>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</si>
  <si>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</si>
  <si>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</si>
  <si>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</si>
  <si>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</si>
  <si>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</si>
  <si>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</si>
  <si>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</si>
  <si>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</si>
  <si>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</si>
  <si>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</si>
  <si>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</si>
  <si>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</si>
  <si>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</si>
  <si>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</si>
  <si>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</si>
  <si>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</si>
  <si>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</si>
  <si>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</si>
  <si>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</si>
  <si>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</si>
  <si>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</si>
  <si>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</si>
  <si>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</si>
  <si>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</si>
  <si>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</si>
  <si>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</si>
  <si>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</si>
  <si>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</si>
  <si>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</si>
  <si>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</si>
  <si>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</si>
  <si>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</si>
  <si>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</si>
  <si>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</si>
  <si>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</si>
  <si>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</si>
  <si>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</si>
  <si>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</si>
  <si>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</si>
  <si>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</si>
  <si>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</si>
  <si>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</si>
  <si>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</si>
  <si>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</si>
  <si>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</si>
  <si>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</si>
  <si>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</si>
  <si>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</si>
  <si>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</si>
  <si>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</si>
  <si>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</si>
  <si>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</si>
  <si>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</si>
  <si>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</si>
  <si>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</si>
  <si>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</si>
  <si>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</si>
  <si>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</si>
  <si>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</si>
  <si>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</si>
  <si>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</si>
  <si>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</si>
  <si>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</si>
  <si>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</si>
  <si>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</si>
  <si>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</si>
  <si>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</si>
  <si>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</si>
  <si>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</si>
  <si>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</si>
  <si>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</si>
  <si>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</si>
  <si>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</si>
  <si>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</si>
  <si>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</si>
  <si>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</si>
  <si>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</si>
  <si>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</si>
  <si>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</si>
  <si>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</si>
  <si>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</si>
  <si>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</si>
  <si>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</si>
  <si>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</si>
  <si>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</si>
  <si>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</si>
  <si>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</si>
  <si>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</si>
  <si>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</si>
  <si>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</si>
  <si>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</si>
  <si>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</si>
  <si>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</si>
  <si>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</si>
  <si>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</si>
  <si>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</si>
  <si>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</si>
  <si>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</si>
  <si>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</si>
  <si>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</si>
  <si>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</si>
  <si>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</si>
  <si>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</si>
  <si>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</si>
  <si>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</si>
  <si>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</si>
  <si>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</si>
  <si>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</si>
  <si>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</si>
  <si>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</si>
  <si>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</si>
  <si>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</si>
  <si>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</si>
  <si>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</si>
  <si>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</si>
  <si>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</si>
  <si>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</si>
  <si>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</si>
  <si>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</si>
  <si>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</si>
  <si>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</si>
  <si>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</si>
  <si>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</si>
  <si>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</si>
  <si>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</si>
  <si>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</si>
  <si>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</si>
  <si>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</si>
  <si>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</si>
  <si>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</si>
  <si>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</si>
  <si>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</si>
  <si>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</si>
  <si>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</si>
  <si>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</si>
  <si>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</si>
  <si>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</si>
  <si>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</si>
  <si>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</si>
  <si>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</si>
  <si>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</si>
  <si>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</si>
  <si>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</si>
  <si>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</si>
  <si>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</si>
  <si>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</si>
  <si>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</si>
  <si>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</si>
  <si>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</si>
  <si>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</si>
  <si>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</si>
  <si>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</si>
  <si>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</si>
  <si>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</si>
  <si>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</si>
  <si>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</si>
  <si>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</si>
  <si>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</si>
  <si>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</si>
  <si>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</si>
  <si>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</si>
  <si>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</si>
  <si>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</si>
  <si>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</si>
  <si>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</si>
  <si>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</si>
  <si>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</si>
  <si>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</si>
  <si>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</si>
  <si>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</si>
  <si>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</si>
  <si>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</si>
  <si>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</si>
  <si>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</si>
  <si>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</si>
  <si>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</si>
  <si>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</si>
  <si>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</si>
  <si>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</si>
  <si>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</si>
  <si>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</si>
  <si>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</si>
  <si>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</si>
  <si>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</si>
  <si>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</si>
  <si>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</si>
  <si>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</si>
  <si>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</si>
  <si>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</si>
  <si>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</si>
  <si>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</si>
  <si>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</si>
  <si>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</si>
  <si>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</si>
  <si>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</si>
  <si>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</si>
  <si>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</si>
  <si>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</si>
  <si>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</si>
  <si>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</si>
  <si>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</si>
  <si>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</si>
  <si>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</si>
  <si>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</si>
  <si>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</si>
  <si>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</si>
  <si>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</si>
  <si>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</si>
  <si>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</si>
  <si>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</si>
  <si>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</si>
  <si>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</si>
  <si>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</si>
  <si>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</si>
  <si>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</si>
  <si>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</si>
  <si>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</si>
  <si>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</si>
  <si>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</si>
  <si>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</si>
  <si>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</si>
  <si>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</si>
  <si>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</si>
  <si>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</si>
  <si>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</si>
  <si>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</si>
  <si>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</si>
  <si>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</si>
  <si>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</si>
  <si>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</si>
  <si>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</si>
  <si>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</si>
  <si>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</si>
  <si>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</si>
  <si>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</si>
  <si>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</si>
  <si>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</si>
  <si>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</si>
  <si>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</si>
  <si>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</si>
  <si>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</si>
  <si>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</si>
  <si>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</si>
  <si>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</si>
  <si>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</si>
  <si>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</si>
  <si>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</si>
  <si>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</si>
  <si>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</si>
  <si>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</si>
  <si>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</si>
  <si>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</si>
  <si>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</si>
  <si>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</si>
  <si>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</si>
  <si>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</si>
  <si>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</si>
  <si>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</si>
  <si>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</si>
  <si>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</si>
  <si>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</si>
  <si>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</si>
  <si>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</si>
  <si>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</si>
  <si>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</si>
  <si>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</si>
  <si>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</si>
  <si>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</si>
  <si>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</si>
  <si>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</si>
  <si>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</si>
  <si>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</si>
  <si>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</si>
  <si>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</si>
  <si>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</si>
  <si>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</si>
  <si>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</si>
  <si>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</si>
  <si>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</si>
  <si>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</si>
  <si>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</si>
  <si>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</si>
  <si>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</si>
  <si>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</si>
  <si>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</si>
  <si>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</si>
  <si>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</si>
  <si>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</si>
  <si>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</si>
  <si>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</si>
  <si>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</si>
  <si>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</si>
  <si>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</si>
  <si>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</si>
  <si>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</si>
  <si>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</si>
  <si>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</si>
  <si>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</si>
  <si>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</si>
  <si>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</si>
  <si>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</si>
  <si>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</si>
  <si>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</si>
  <si>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</si>
  <si>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</si>
  <si>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</si>
  <si>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</si>
  <si>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</si>
  <si>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</si>
  <si>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</si>
  <si>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</si>
  <si>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</si>
  <si>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</si>
  <si>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</si>
  <si>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</si>
  <si>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</si>
  <si>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</si>
  <si>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</si>
  <si>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</si>
  <si>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</si>
  <si>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</si>
  <si>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</si>
  <si>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</si>
  <si>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</si>
  <si>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</si>
  <si>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</si>
  <si>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</si>
  <si>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</si>
  <si>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</si>
  <si>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</si>
  <si>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</si>
  <si>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</si>
  <si>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</si>
  <si>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</si>
  <si>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</si>
  <si>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</si>
  <si>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</si>
  <si>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</si>
  <si>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</si>
  <si>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</si>
  <si>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</si>
  <si>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</si>
  <si>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</si>
  <si>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</si>
  <si>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</si>
  <si>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</si>
  <si>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</si>
  <si>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</si>
  <si>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</si>
  <si>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</si>
  <si>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</si>
  <si>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</si>
  <si>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</si>
  <si>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</si>
  <si>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</si>
  <si>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</si>
  <si>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</si>
  <si>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</si>
  <si>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</si>
  <si>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</si>
  <si>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</si>
  <si>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</si>
  <si>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</si>
  <si>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</si>
  <si>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</si>
  <si>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</si>
  <si>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</si>
  <si>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</si>
  <si>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</si>
  <si>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</si>
  <si>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</si>
  <si>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</si>
  <si>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</si>
  <si>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</si>
  <si>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</si>
  <si>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</si>
  <si>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</si>
  <si>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</si>
  <si>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</si>
  <si>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</si>
  <si>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</si>
  <si>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</si>
  <si>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</si>
  <si>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</si>
  <si>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</si>
  <si>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</si>
  <si>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</si>
  <si>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</si>
  <si>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</si>
  <si>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</si>
  <si>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</si>
  <si>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</si>
  <si>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</si>
  <si>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</si>
  <si>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</si>
  <si>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</si>
  <si>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</si>
  <si>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</si>
  <si>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</si>
  <si>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</si>
  <si>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</si>
  <si>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</si>
  <si>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</si>
  <si>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</si>
  <si>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</si>
  <si>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</si>
  <si>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</si>
  <si>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</si>
  <si>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</si>
  <si>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</si>
  <si>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</si>
  <si>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</si>
  <si>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</si>
  <si>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</si>
  <si>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</si>
  <si>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</si>
  <si>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</si>
  <si>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</si>
  <si>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</si>
  <si>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</si>
  <si>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</si>
  <si>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</si>
  <si>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</si>
  <si>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</si>
  <si>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</si>
  <si>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</si>
  <si>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</si>
  <si>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</si>
  <si>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</si>
  <si>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</si>
  <si>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</si>
  <si>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</si>
  <si>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</si>
  <si>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</si>
  <si>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</si>
  <si>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</si>
  <si>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</si>
  <si>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</si>
  <si>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</si>
  <si>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</si>
  <si>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</si>
  <si>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</si>
  <si>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</si>
  <si>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</si>
  <si>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</si>
  <si>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</si>
  <si>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</si>
  <si>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</si>
  <si>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</si>
  <si>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</si>
  <si>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</si>
  <si>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</si>
  <si>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</si>
  <si>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</si>
  <si>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</si>
  <si>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</si>
  <si>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</si>
  <si>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</si>
  <si>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</si>
  <si>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</si>
  <si>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</si>
  <si>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</si>
  <si>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</si>
  <si>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</si>
  <si>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</si>
  <si>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</si>
  <si>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</si>
  <si>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</si>
  <si>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</si>
  <si>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</si>
  <si>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</si>
  <si>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</si>
  <si>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</si>
  <si>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</si>
  <si>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</si>
  <si>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</si>
  <si>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</si>
  <si>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</si>
  <si>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</si>
  <si>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</si>
  <si>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</si>
  <si>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</si>
  <si>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</si>
  <si>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</si>
  <si>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</si>
  <si>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</si>
  <si>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</si>
  <si>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</si>
  <si>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</si>
  <si>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</si>
  <si>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</si>
  <si>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</si>
  <si>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</si>
  <si>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</si>
  <si>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</si>
  <si>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</si>
  <si>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</si>
  <si>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</si>
  <si>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</si>
  <si>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</si>
  <si>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</si>
  <si>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</si>
  <si>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</si>
  <si>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</si>
  <si>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</si>
  <si>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</si>
  <si>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</si>
  <si>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</si>
  <si>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</si>
  <si>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</si>
  <si>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</si>
  <si>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</si>
  <si>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</si>
  <si>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</si>
  <si>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</si>
  <si>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</si>
  <si>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</si>
  <si>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</si>
  <si>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</si>
  <si>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</si>
  <si>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</si>
  <si>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</si>
  <si>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</si>
  <si>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</si>
  <si>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</si>
  <si>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</si>
  <si>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</si>
  <si>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</si>
  <si>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</si>
  <si>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</si>
  <si>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</si>
  <si>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</si>
  <si>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</si>
  <si>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</si>
  <si>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</si>
  <si>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</si>
  <si>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</si>
  <si>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</si>
  <si>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</si>
  <si>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</si>
  <si>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</si>
  <si>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</si>
  <si>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</si>
  <si>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</si>
  <si>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</si>
  <si>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</si>
  <si>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</si>
  <si>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</si>
  <si>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</si>
  <si>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</si>
  <si>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</si>
  <si>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</si>
  <si>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</si>
  <si>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</si>
  <si>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</si>
  <si>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</si>
  <si>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</si>
  <si>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</si>
  <si>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</si>
  <si>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</si>
  <si>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</si>
  <si>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</si>
  <si>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</si>
  <si>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</si>
  <si>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</si>
  <si>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</si>
  <si>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</si>
  <si>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</si>
  <si>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</si>
  <si>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</si>
  <si>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</si>
  <si>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</si>
  <si>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</si>
  <si>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</si>
  <si>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</si>
  <si>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</si>
  <si>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</si>
  <si>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</si>
  <si>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</si>
  <si>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</si>
  <si>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</si>
  <si>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</si>
  <si>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</si>
  <si>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</si>
  <si>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</si>
  <si>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</si>
  <si>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</si>
  <si>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</si>
  <si>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</si>
  <si>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</si>
  <si>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</si>
  <si>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</si>
  <si>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</si>
  <si>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</si>
  <si>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</si>
  <si>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</si>
  <si>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</si>
  <si>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</si>
  <si>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</si>
  <si>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</si>
  <si>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</si>
  <si>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</si>
  <si>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</si>
  <si>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</si>
  <si>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</si>
  <si>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</si>
  <si>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</si>
  <si>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</si>
  <si>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</si>
  <si>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</si>
  <si>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</si>
  <si>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</si>
  <si>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</si>
  <si>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</si>
  <si>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</si>
  <si>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</si>
  <si>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</si>
  <si>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</si>
  <si>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</si>
  <si>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</si>
  <si>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</si>
  <si>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</si>
  <si>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</si>
  <si>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</si>
  <si>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</si>
  <si>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</si>
  <si>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</si>
  <si>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</si>
  <si>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</si>
  <si>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</si>
  <si>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</si>
  <si>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</si>
  <si>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</si>
  <si>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</si>
  <si>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</si>
  <si>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</si>
  <si>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</si>
  <si>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</si>
  <si>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</si>
  <si>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</si>
  <si>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</si>
  <si>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</si>
  <si>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</si>
  <si>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</si>
  <si>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</si>
  <si>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</si>
  <si>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</si>
  <si>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</si>
  <si>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</si>
  <si>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</si>
  <si>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</si>
  <si>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</si>
  <si>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</si>
  <si>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</si>
  <si>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</si>
  <si>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</si>
  <si>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</si>
  <si>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</si>
  <si>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</si>
  <si>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</si>
  <si>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</si>
  <si>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</si>
  <si>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</si>
  <si>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</si>
  <si>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</si>
  <si>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</si>
  <si>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</si>
  <si>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</si>
  <si>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</si>
  <si>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</si>
  <si>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</si>
  <si>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</si>
  <si>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</si>
  <si>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</si>
  <si>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</si>
  <si>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</si>
  <si>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</si>
  <si>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</si>
  <si>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</si>
  <si>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</si>
  <si>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</si>
  <si>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</si>
  <si>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</si>
  <si>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</si>
  <si>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</si>
  <si>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</si>
  <si>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</si>
  <si>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</si>
  <si>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</si>
  <si>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</si>
  <si>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</si>
  <si>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</si>
  <si>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</si>
  <si>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</si>
  <si>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</si>
  <si>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</si>
  <si>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</si>
  <si>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</si>
  <si>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</si>
  <si>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</si>
  <si>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</si>
  <si>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</si>
  <si>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</si>
  <si>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</si>
  <si>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</si>
  <si>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</si>
  <si>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</si>
  <si>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</si>
  <si>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</si>
  <si>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</si>
  <si>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</si>
  <si>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</si>
  <si>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</si>
  <si>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</si>
  <si>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</si>
  <si>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</si>
  <si>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</si>
  <si>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</si>
  <si>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</si>
  <si>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</si>
  <si>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</si>
  <si>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</si>
  <si>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</si>
  <si>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</si>
  <si>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</si>
  <si>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</si>
  <si>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</si>
  <si>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</si>
  <si>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</si>
  <si>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</si>
  <si>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</si>
  <si>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</si>
  <si>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</si>
  <si>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</si>
  <si>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</si>
  <si>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</si>
  <si>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</si>
  <si>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</si>
  <si>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</si>
  <si>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</si>
  <si>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</si>
  <si>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</si>
  <si>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</si>
  <si>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</si>
  <si>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</si>
  <si>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</si>
  <si>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</si>
  <si>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</si>
  <si>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</si>
  <si>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</si>
  <si>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</si>
  <si>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</si>
  <si>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</si>
  <si>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</si>
  <si>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</si>
  <si>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</si>
  <si>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</si>
  <si>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</si>
  <si>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</si>
  <si>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</si>
  <si>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</si>
  <si>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</si>
  <si>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</si>
  <si>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</si>
  <si>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</si>
  <si>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</si>
  <si>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</si>
  <si>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</si>
  <si>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</si>
  <si>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</si>
  <si>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</si>
  <si>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</si>
  <si>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</si>
  <si>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</si>
  <si>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</si>
  <si>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</si>
  <si>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</si>
  <si>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</si>
  <si>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</si>
  <si>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</si>
  <si>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</si>
  <si>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</si>
  <si>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</si>
  <si>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</si>
  <si>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</si>
  <si>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</si>
  <si>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</si>
  <si>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</si>
  <si>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</si>
  <si>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</si>
  <si>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</si>
  <si>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</si>
  <si>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</si>
  <si>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</si>
  <si>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</si>
  <si>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</si>
  <si>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</si>
  <si>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</si>
  <si>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</si>
  <si>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</si>
  <si>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</si>
  <si>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</si>
  <si>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</si>
  <si>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</si>
  <si>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</si>
  <si>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</si>
  <si>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</si>
  <si>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</si>
  <si>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</si>
  <si>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</si>
  <si>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</si>
  <si>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</si>
  <si>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</si>
  <si>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</si>
  <si>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</si>
  <si>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</si>
  <si>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</si>
  <si>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</si>
  <si>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</si>
  <si>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</si>
  <si>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</si>
  <si>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</si>
  <si>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</si>
  <si>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</si>
  <si>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</si>
  <si>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</si>
  <si>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</si>
  <si>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</si>
  <si>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</si>
  <si>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</si>
  <si>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</si>
  <si>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</si>
  <si>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</si>
  <si>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</si>
  <si>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</si>
  <si>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</si>
  <si>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</si>
  <si>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</si>
  <si>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</si>
  <si>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</si>
  <si>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</si>
  <si>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</si>
  <si>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</si>
  <si>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</si>
  <si>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</si>
  <si>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</si>
  <si>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</si>
  <si>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</si>
  <si>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</si>
  <si>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</si>
  <si>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</si>
  <si>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</si>
  <si>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</si>
  <si>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</si>
  <si>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</si>
  <si>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</si>
  <si>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</si>
  <si>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</si>
  <si>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</si>
  <si>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</si>
  <si>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</si>
  <si>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</si>
  <si>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</si>
  <si>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</si>
  <si>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</si>
  <si>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</si>
  <si>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</si>
  <si>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</si>
  <si>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</si>
  <si>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</si>
  <si>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</si>
  <si>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</si>
  <si>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</si>
  <si>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</si>
  <si>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</si>
  <si>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</si>
  <si>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</si>
  <si>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</si>
  <si>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</si>
  <si>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</si>
  <si>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</si>
  <si>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</si>
  <si>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</si>
  <si>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</si>
  <si>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</si>
  <si>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</si>
  <si>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</si>
  <si>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</si>
  <si>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</si>
  <si>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</si>
  <si>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</si>
  <si>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</si>
  <si>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</si>
  <si>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</si>
  <si>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</si>
  <si>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</si>
  <si>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</si>
  <si>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</si>
  <si>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</si>
  <si>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</si>
  <si>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</si>
  <si>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</si>
  <si>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</si>
  <si>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</si>
  <si>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</si>
  <si>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</si>
  <si>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</si>
  <si>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</si>
  <si>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</si>
  <si>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</si>
  <si>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</si>
  <si>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</si>
  <si>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</si>
  <si>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</si>
  <si>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</si>
  <si>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</si>
  <si>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</si>
  <si>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</si>
  <si>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</si>
  <si>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</si>
  <si>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</si>
  <si>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</si>
  <si>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</si>
  <si>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</si>
  <si>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</si>
  <si>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</si>
  <si>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</si>
  <si>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</si>
  <si>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</si>
  <si>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</si>
  <si>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</si>
  <si>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</si>
  <si>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</si>
  <si>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</si>
  <si>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</si>
  <si>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</si>
  <si>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</si>
  <si>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</si>
  <si>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</si>
  <si>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</si>
  <si>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</si>
  <si>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</si>
  <si>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</si>
  <si>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</si>
  <si>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</si>
  <si>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</si>
  <si>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</si>
  <si>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</si>
  <si>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</si>
  <si>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</si>
  <si>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</si>
  <si>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</si>
  <si>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</si>
  <si>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</si>
  <si>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</si>
  <si>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</si>
  <si>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</si>
  <si>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</si>
  <si>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</si>
  <si>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</si>
  <si>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</si>
  <si>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</si>
  <si>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</si>
  <si>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</si>
  <si>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</si>
  <si>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</si>
  <si>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</si>
  <si>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</si>
  <si>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</si>
  <si>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</si>
  <si>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</si>
  <si>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</si>
  <si>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</si>
  <si>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</si>
  <si>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</si>
  <si>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</si>
  <si>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</si>
  <si>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</si>
  <si>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</si>
  <si>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</si>
  <si>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</si>
  <si>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</si>
  <si>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</si>
  <si>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</si>
  <si>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</si>
  <si>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</si>
  <si>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</si>
  <si>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</si>
  <si>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</si>
  <si>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</si>
  <si>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</si>
  <si>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</si>
  <si>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</si>
  <si>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</si>
  <si>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</si>
  <si>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</si>
  <si>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</si>
  <si>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</si>
  <si>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</si>
  <si>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</si>
  <si>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</si>
  <si>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</si>
  <si>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</si>
  <si>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</si>
  <si>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</si>
  <si>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</si>
  <si>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</si>
  <si>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</si>
  <si>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</si>
  <si>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</si>
  <si>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</si>
  <si>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</si>
  <si>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</si>
  <si>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</si>
  <si>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</si>
  <si>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</si>
  <si>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</si>
  <si>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</si>
  <si>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</si>
  <si>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</si>
  <si>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</si>
  <si>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</si>
  <si>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</si>
  <si>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</si>
  <si>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</si>
  <si>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</si>
  <si>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</si>
  <si>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</si>
  <si>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</si>
  <si>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</si>
  <si>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</si>
  <si>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</si>
  <si>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</si>
  <si>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</si>
  <si>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</si>
  <si>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</si>
  <si>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</si>
  <si>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</si>
  <si>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</si>
  <si>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</si>
  <si>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</si>
  <si>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</si>
  <si>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</si>
  <si>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</si>
  <si>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</si>
  <si>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</si>
  <si>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</si>
  <si>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</si>
  <si>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</si>
  <si>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</si>
  <si>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</si>
  <si>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</si>
  <si>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</si>
  <si>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</si>
  <si>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</si>
  <si>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</si>
  <si>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</si>
  <si>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</si>
  <si>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</si>
  <si>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</si>
  <si>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</si>
  <si>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</si>
  <si>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</si>
  <si>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</si>
  <si>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</si>
  <si>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</si>
  <si>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</si>
  <si>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</si>
  <si>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</si>
  <si>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</si>
  <si>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</si>
  <si>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</si>
  <si>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</si>
  <si>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</si>
  <si>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</si>
  <si>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</si>
  <si>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</si>
  <si>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</si>
  <si>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</si>
  <si>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</si>
  <si>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</si>
  <si>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</si>
  <si>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</si>
  <si>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</si>
  <si>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</si>
  <si>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</si>
  <si>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</si>
  <si>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</si>
  <si>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</si>
  <si>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</si>
  <si>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</si>
  <si>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</si>
  <si>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</si>
  <si>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</si>
  <si>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</si>
  <si>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</si>
  <si>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</si>
  <si>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</si>
  <si>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</si>
  <si>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</si>
  <si>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</si>
  <si>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</si>
  <si>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</si>
  <si>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</si>
  <si>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</si>
  <si>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</si>
  <si>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</si>
  <si>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</si>
  <si>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</si>
  <si>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</si>
  <si>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</si>
  <si>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</si>
  <si>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</si>
  <si>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</si>
  <si>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</si>
  <si>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</si>
  <si>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</si>
  <si>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</si>
  <si>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</si>
  <si>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</si>
  <si>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</si>
  <si>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</si>
  <si>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</si>
  <si>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</si>
  <si>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</si>
  <si>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</si>
  <si>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</si>
  <si>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</si>
  <si>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</si>
  <si>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</si>
  <si>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</si>
  <si>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</si>
  <si>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</si>
  <si>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</si>
  <si>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</si>
  <si>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</si>
  <si>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</si>
  <si>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</si>
  <si>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</si>
  <si>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</si>
  <si>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</si>
  <si>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</si>
  <si>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</si>
  <si>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</si>
  <si>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</si>
  <si>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</si>
  <si>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</si>
  <si>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</si>
  <si>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</si>
  <si>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</si>
  <si>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</si>
  <si>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</si>
  <si>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</si>
  <si>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</si>
  <si>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</si>
  <si>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</si>
  <si>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</si>
  <si>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</si>
  <si>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</si>
  <si>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</si>
  <si>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</si>
  <si>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</si>
  <si>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</si>
  <si>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</si>
  <si>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</si>
  <si>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</si>
  <si>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</si>
  <si>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</si>
  <si>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</si>
  <si>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</si>
  <si>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</si>
  <si>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</si>
  <si>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</si>
  <si>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</si>
  <si>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</si>
  <si>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</si>
  <si>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</si>
  <si>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</si>
  <si>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</si>
  <si>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</si>
  <si>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</si>
  <si>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</si>
  <si>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</si>
  <si>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</si>
  <si>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</si>
  <si>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</si>
  <si>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</si>
  <si>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</si>
  <si>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</si>
  <si>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</si>
  <si>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</si>
  <si>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</si>
  <si>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</si>
  <si>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</si>
  <si>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</si>
  <si>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</si>
  <si>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</si>
  <si>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</si>
  <si>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</si>
  <si>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</si>
  <si>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</si>
  <si>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</si>
  <si>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</si>
  <si>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</si>
  <si>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</si>
  <si>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</si>
  <si>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</si>
  <si>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</si>
  <si>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</si>
  <si>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</si>
  <si>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</si>
  <si>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</si>
  <si>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</si>
  <si>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</si>
  <si>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</si>
  <si>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</si>
  <si>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</si>
  <si>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</si>
  <si>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</si>
  <si>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</si>
  <si>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</si>
  <si>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</si>
  <si>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</si>
  <si>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</si>
  <si>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</si>
  <si>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</si>
  <si>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</si>
  <si>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</si>
  <si>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</si>
  <si>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</si>
  <si>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</si>
  <si>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</si>
  <si>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</si>
  <si>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</si>
  <si>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</si>
  <si>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</si>
  <si>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</si>
  <si>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</si>
  <si>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</si>
  <si>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</si>
  <si>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</si>
  <si>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</si>
  <si>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</si>
  <si>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</si>
  <si>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</si>
  <si>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</si>
  <si>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</si>
  <si>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</si>
  <si>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</si>
  <si>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</si>
  <si>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</si>
  <si>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</si>
  <si>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</si>
  <si>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</si>
  <si>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</si>
  <si>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</si>
  <si>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</si>
  <si>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</si>
  <si>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</si>
  <si>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</si>
  <si>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</si>
  <si>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</si>
  <si>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</si>
  <si>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</si>
  <si>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</si>
  <si>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</si>
  <si>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</si>
  <si>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</si>
  <si>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</si>
  <si>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</si>
  <si>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</si>
  <si>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</si>
  <si>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</si>
  <si>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</si>
  <si>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</si>
  <si>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</si>
  <si>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</si>
  <si>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</si>
  <si>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</si>
  <si>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</si>
  <si>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</si>
  <si>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</si>
  <si>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</si>
  <si>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</si>
  <si>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</si>
  <si>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</si>
  <si>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</si>
  <si>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</si>
  <si>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</si>
  <si>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</si>
  <si>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</si>
  <si>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</si>
  <si>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</si>
  <si>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</si>
  <si>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</si>
  <si>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</si>
  <si>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</si>
  <si>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</si>
  <si>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</si>
  <si>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</si>
  <si>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</si>
  <si>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</si>
  <si>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</si>
  <si>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</si>
  <si>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</si>
  <si>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</si>
  <si>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</si>
  <si>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</si>
  <si>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</si>
  <si>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</si>
  <si>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</si>
  <si>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</si>
  <si>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</si>
  <si>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</si>
  <si>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</si>
  <si>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</si>
  <si>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</si>
  <si>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</si>
  <si>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</si>
  <si>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</si>
  <si>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</si>
  <si>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</si>
  <si>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</si>
  <si>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</si>
  <si>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</si>
  <si>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</si>
  <si>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</si>
  <si>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</si>
  <si>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</si>
  <si>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</si>
  <si>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</si>
  <si>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</si>
  <si>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</si>
  <si>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</si>
  <si>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</si>
  <si>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</si>
  <si>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</si>
  <si>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</si>
  <si>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</si>
  <si>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</si>
  <si>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</si>
  <si>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</si>
  <si>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</si>
  <si>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</si>
  <si>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</si>
  <si>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</si>
  <si>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</si>
  <si>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</si>
  <si>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</si>
  <si>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</si>
  <si>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</si>
  <si>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</si>
  <si>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</si>
  <si>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</si>
  <si>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</si>
  <si>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</si>
  <si>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</si>
  <si>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</si>
  <si>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</si>
  <si>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</si>
  <si>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</si>
  <si>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</si>
  <si>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</si>
  <si>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</si>
  <si>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</si>
  <si>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</si>
  <si>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</si>
  <si>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</si>
  <si>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</si>
  <si>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</si>
  <si>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</si>
  <si>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</si>
  <si>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</si>
  <si>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</si>
  <si>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</si>
  <si>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</si>
  <si>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</si>
  <si>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</si>
  <si>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</si>
  <si>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</si>
  <si>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</si>
  <si>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</si>
  <si>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</si>
  <si>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</si>
  <si>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</si>
  <si>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</si>
  <si>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</si>
  <si>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</si>
  <si>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</si>
  <si>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</si>
  <si>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</si>
  <si>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</si>
  <si>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</si>
  <si>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</si>
  <si>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</si>
  <si>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</si>
  <si>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</si>
  <si>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</si>
  <si>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</si>
  <si>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</si>
  <si>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</si>
  <si>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</si>
  <si>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</si>
  <si>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</si>
  <si>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</si>
  <si>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</si>
  <si>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</si>
  <si>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</si>
  <si>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</si>
  <si>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</si>
  <si>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</si>
  <si>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</si>
  <si>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</si>
  <si>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</si>
  <si>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</si>
  <si>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</si>
  <si>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</si>
  <si>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</si>
  <si>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</si>
  <si>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</si>
  <si>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</si>
  <si>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</si>
  <si>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</si>
  <si>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</si>
  <si>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</si>
  <si>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</si>
  <si>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</si>
  <si>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</si>
  <si>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</si>
  <si>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</si>
  <si>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</si>
  <si>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</si>
  <si>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</si>
  <si>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</si>
  <si>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</si>
  <si>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</si>
  <si>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</si>
  <si>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</si>
  <si>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</si>
  <si>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</si>
  <si>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</si>
  <si>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</si>
  <si>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</si>
  <si>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</si>
  <si>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</si>
  <si>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</si>
  <si>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</si>
  <si>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</si>
  <si>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</si>
  <si>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</si>
  <si>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</si>
  <si>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</si>
  <si>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</si>
  <si>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</si>
  <si>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</si>
  <si>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</si>
  <si>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</si>
  <si>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</si>
  <si>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</si>
  <si>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</si>
  <si>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</si>
  <si>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</si>
  <si>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</si>
  <si>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</si>
  <si>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</si>
  <si>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</si>
  <si>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</si>
  <si>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</si>
  <si>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</si>
  <si>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</si>
  <si>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</si>
  <si>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</si>
  <si>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</si>
  <si>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</si>
  <si>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</si>
  <si>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</si>
  <si>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</si>
  <si>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</si>
  <si>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</si>
  <si>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</si>
  <si>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</si>
  <si>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</si>
  <si>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</si>
  <si>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</si>
  <si>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</si>
  <si>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</si>
  <si>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</si>
  <si>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</si>
  <si>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</si>
  <si>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</si>
  <si>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</si>
  <si>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</si>
  <si>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</si>
  <si>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</si>
  <si>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</si>
  <si>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</si>
  <si>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</si>
  <si>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</si>
  <si>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</si>
  <si>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</si>
  <si>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</si>
  <si>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</si>
  <si>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</si>
  <si>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</si>
  <si>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</si>
  <si>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</si>
  <si>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</si>
  <si>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</si>
  <si>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</si>
  <si>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</si>
  <si>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</si>
  <si>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</si>
  <si>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</si>
  <si>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</si>
  <si>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</si>
  <si>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</si>
  <si>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</si>
  <si>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</si>
  <si>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</si>
  <si>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</si>
  <si>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</si>
  <si>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</si>
  <si>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</si>
  <si>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</si>
  <si>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</si>
  <si>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</si>
  <si>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</si>
  <si>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</si>
  <si>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</si>
  <si>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</si>
  <si>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</si>
  <si>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</si>
  <si>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</si>
  <si>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</si>
  <si>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</si>
  <si>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</si>
  <si>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</si>
  <si>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</si>
  <si>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</si>
  <si>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</si>
  <si>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</si>
  <si>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</si>
  <si>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</si>
  <si>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</si>
  <si>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</si>
  <si>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</si>
  <si>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</si>
  <si>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</si>
  <si>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</si>
  <si>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</si>
  <si>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</si>
  <si>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</si>
  <si>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</si>
  <si>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</si>
  <si>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</si>
  <si>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</si>
  <si>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</si>
  <si>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</si>
  <si>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</si>
  <si>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</si>
  <si>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</si>
  <si>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</si>
  <si>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</si>
  <si>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</si>
  <si>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</si>
  <si>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</si>
  <si>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</si>
  <si>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</si>
  <si>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</si>
  <si>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</si>
  <si>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</si>
  <si>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</si>
  <si>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</si>
  <si>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</si>
  <si>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</si>
  <si>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</si>
  <si>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</si>
  <si>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</si>
  <si>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</si>
  <si>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</si>
  <si>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</si>
  <si>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</si>
  <si>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</si>
  <si>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</si>
  <si>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</si>
  <si>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</si>
  <si>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</si>
  <si>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</si>
  <si>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</si>
  <si>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</si>
  <si>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</si>
  <si>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</si>
  <si>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</si>
  <si>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</si>
  <si>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</si>
  <si>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</si>
  <si>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</si>
  <si>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</si>
  <si>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</si>
  <si>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</si>
  <si>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</si>
  <si>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</si>
  <si>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</si>
  <si>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</si>
  <si>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</si>
  <si>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</si>
  <si>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</si>
  <si>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</si>
  <si>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</si>
  <si>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</si>
  <si>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</si>
  <si>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</si>
  <si>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</si>
  <si>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</si>
  <si>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</si>
  <si>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</si>
  <si>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</si>
  <si>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</si>
  <si>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</si>
  <si>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</si>
  <si>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</si>
  <si>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</si>
  <si>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</si>
  <si>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</si>
  <si>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</si>
  <si>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</si>
  <si>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</si>
  <si>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</si>
  <si>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</si>
  <si>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</si>
  <si>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</si>
  <si>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</si>
  <si>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</si>
  <si>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</si>
  <si>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</si>
  <si>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</si>
  <si>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</si>
  <si>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</si>
  <si>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</si>
  <si>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</si>
  <si>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</si>
  <si>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</si>
  <si>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</si>
  <si>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</si>
  <si>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</si>
  <si>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</si>
  <si>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</si>
  <si>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</si>
  <si>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</si>
  <si>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</si>
  <si>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</si>
  <si>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</si>
  <si>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</si>
  <si>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</si>
  <si>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</si>
  <si>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</si>
  <si>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</si>
  <si>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</si>
  <si>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</si>
  <si>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</si>
  <si>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</si>
  <si>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</si>
  <si>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</si>
  <si>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</si>
  <si>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</si>
  <si>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</si>
  <si>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</si>
  <si>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</si>
  <si>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</si>
  <si>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</si>
  <si>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</si>
  <si>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</si>
  <si>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</si>
  <si>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</si>
  <si>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</si>
  <si>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</si>
  <si>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</si>
  <si>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</si>
  <si>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</si>
  <si>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</si>
  <si>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</si>
  <si>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</si>
  <si>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</si>
  <si>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</si>
  <si>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</si>
  <si>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</si>
  <si>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</si>
  <si>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</si>
  <si>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</si>
  <si>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</si>
  <si>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</si>
  <si>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</si>
  <si>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</si>
  <si>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</si>
  <si>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</si>
  <si>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</si>
  <si>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</si>
  <si>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</si>
  <si>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</si>
  <si>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</si>
  <si>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</si>
  <si>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</si>
  <si>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</si>
  <si>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</si>
  <si>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</si>
  <si>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</si>
  <si>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</si>
  <si>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</si>
  <si>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</si>
  <si>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</si>
  <si>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</si>
  <si>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</si>
  <si>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</si>
  <si>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</si>
  <si>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</si>
  <si>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</si>
  <si>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</si>
  <si>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</si>
  <si>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</si>
  <si>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</si>
  <si>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</si>
  <si>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</si>
  <si>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</si>
  <si>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</si>
  <si>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</si>
  <si>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</si>
  <si>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</si>
  <si>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</si>
  <si>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</si>
  <si>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</si>
  <si>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</si>
  <si>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</si>
  <si>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</si>
  <si>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</si>
  <si>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</si>
  <si>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</si>
  <si>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</si>
  <si>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</si>
  <si>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</si>
  <si>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</si>
  <si>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</si>
  <si>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</si>
  <si>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</si>
  <si>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</si>
  <si>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</si>
  <si>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</si>
  <si>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</si>
  <si>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</si>
  <si>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</si>
  <si>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</si>
  <si>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</si>
  <si>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</si>
  <si>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</si>
  <si>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</si>
  <si>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</si>
  <si>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</si>
  <si>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</si>
  <si>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</si>
  <si>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</si>
  <si>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</si>
  <si>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</si>
  <si>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</si>
  <si>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</si>
  <si>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</si>
  <si>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</si>
  <si>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</si>
  <si>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</si>
  <si>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</si>
  <si>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</si>
  <si>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</si>
  <si>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</si>
  <si>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</si>
  <si>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</si>
  <si>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</si>
  <si>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</si>
  <si>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</si>
  <si>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</si>
  <si>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</si>
  <si>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</si>
  <si>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</si>
  <si>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</si>
  <si>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</si>
  <si>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</si>
  <si>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</si>
  <si>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</si>
  <si>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</si>
  <si>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</si>
  <si>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</si>
  <si>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</si>
  <si>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</si>
  <si>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</si>
  <si>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</si>
  <si>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</si>
  <si>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</si>
  <si>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</si>
  <si>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</si>
  <si>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</si>
  <si>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</si>
  <si>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</si>
  <si>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</si>
  <si>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</si>
  <si>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</si>
  <si>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</si>
  <si>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</si>
  <si>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</si>
  <si>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</si>
  <si>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</si>
  <si>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</si>
  <si>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</si>
  <si>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</si>
  <si>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</si>
  <si>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</si>
  <si>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</si>
  <si>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</si>
  <si>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</si>
  <si>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</si>
  <si>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</si>
  <si>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</si>
  <si>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</si>
  <si>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</si>
  <si>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</si>
  <si>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</si>
  <si>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</si>
  <si>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</si>
  <si>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</si>
  <si>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</si>
  <si>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</si>
  <si>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</si>
  <si>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</si>
  <si>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</si>
  <si>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</si>
  <si>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</si>
  <si>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</si>
  <si>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</si>
  <si>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</si>
  <si>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</si>
  <si>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</si>
  <si>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</si>
  <si>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</si>
  <si>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AHT2158</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</si>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</sst>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300.96078078703431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45963.90920671296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45963.90920671296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45963.90920671296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45963.90920671296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45963.90920671296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45963.90920671296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45963.90920671296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45963.90920671296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45963.90920671296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45963.90920671296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45963.90920671296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45963.90920671296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45963.90920671296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45963.90920671296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45963.90920671296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45963.90920671296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45963.90920671296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45963.90920671296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45963.90920671296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45963.90920671296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45963.90920671296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45963.90920671296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45963.90920671296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45963.90920671296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45963.90920671296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45963.90920671296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45963.90920671296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45963.90920671296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45963.90920671296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45963.90920671296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45963.90920671296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45963.90920671296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45963.90920671296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45963.90920671296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45963.90920671296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45963.90920671296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45963.90920671296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45963.90920671296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45963.90920671296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45963.90920671296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45963.90920671296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45963.90920671296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45963.90920671296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45963.90920671296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45963.90920671296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45963.90920671296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45963.90920671296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45963.90920671296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45963.90920671296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45963.90920671296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45963.90920671296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45963.90920671296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45963.90920671296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45963.90920671296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45963.90920671296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45963.90920671296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45963.90920671296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45963.90920671296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45963.90920671296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45963.90920671296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45963.90920671296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45963.90920671296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45963.90920671296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45963.90920671296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45963.90920671296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45963.90920671296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45963.90920671296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45963.90920671296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45963.90920671296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45963.90920671296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45963.90920671296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45963.90920671296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45963.90920671296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45963.90920671296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45963.90920671296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45963.90920671296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45963.90920671296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45963.90920671296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45963.90920671296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45963.90920671296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45963.90920671296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45963.90920671296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45963.90920671296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45963.90920671296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45963.90920671296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45963.90920671296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45963.90920671296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45963.90920671296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45963.90920671296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45963.90920671296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45963.90920671296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45963.90920671296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45963.90920671296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45963.90920671296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45963.90920671296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45963.90920671296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45963.90920671296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45963.90920671296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45963.90920671296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45963.90920671296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45963.90920671296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45963.90920671296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45963.90920671296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45963.90920671296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45963.90920671296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45963.90920671296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45963.90920671296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45963.90920671296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45963.90920671296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45963.90920671296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138.90936874999898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5.1671233796296292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45963.90920671296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45963.90920671296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45963.90920671296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45963.90920671296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45963.90920671296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45963.90920671296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45963.90920671296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45963.90920671296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45963.90920671296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45963.90920671296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45963.90920671296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45963.90920671296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45963.90920671296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45963.90920671296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45963.90920671296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45963.90920671296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45963.90920671296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45963.90920671296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45963.90920671296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45963.90920671296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45963.90920671296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45963.90920671296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45963.90920671296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45963.90920671296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45963.90920671296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45963.90920671296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45963.90920671296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45963.90920671296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45963.90920671296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45963.90920671296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45963.90920671296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45963.90920671296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45963.90920671296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45963.90920671296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45963.90920671296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45963.90920671296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45963.90920671296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45963.90920671296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45963.90920671296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45963.90920671296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45963.90920671296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45963.90920671296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45963.90920671296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45963.90920671296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45963.90920671296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45963.90920671296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45963.90920671296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45963.90920671296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45963.90920671296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45963.90920671296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45963.90920671296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45963.90920671296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45963.90920671296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45963.90920671296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45963.90920671296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45963.90920671296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45963.90920671296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45963.90920671296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45963.90920671296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45963.90920671296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45963.90920671296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45963.90920671296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45963.90920671296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45963.90920671296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45963.90920671296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45963.90920671296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45963.90920671296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45963.90920671296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45963.90920671296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45963.90920671296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45963.90920671296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45963.90920671296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45963.90920671296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45963.90920671296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45963.90920671296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45963.90920671296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45963.90920671296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45963.90920671296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45963.90920671296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45963.90920671296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45963.90920671296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45963.90920671296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45963.90920671296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45963.90920671296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45963.90920671296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45963.90920671296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45963.90920671296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45963.90920671296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45963.90920671296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45963.90920671296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45963.90920671296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45963.90920671296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45963.90920671296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45963.90920671296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45963.90920671296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45963.90920671296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45963.90920671296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45963.90920671296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45963.90920671296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45963.90920671296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45963.90920671296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45963.90920671296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45963.90920671296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45963.90920671296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45963.90920671296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45963.90920671296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45963.90920671296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45963.90920671296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45963.90920671296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45963.90920671296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45963.90920671296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45963.90920671296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45963.90920671296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45963.90920671296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45963.90920671296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45963.90920671296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45963.90920671296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45963.90920671296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45963.90920671296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45963.90920671296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45963.90920671296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45963.90920671296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45963.90920671296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45963.90920671296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45963.90920671296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45963.90920671296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45963.90920671296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45963.90920671296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45963.90920671296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45963.90920671296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45963.90920671296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45963.90920671296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I6" sqref="I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5239</v>
      </c>
      <c r="E2" s="18"/>
      <c r="F2" s="20"/>
      <c r="G2" s="21">
        <f t="shared" ref="G2:G42" ca="1" si="0">IFERROR(NOW()-F2,"-")</f>
        <v>45963.90920671296</v>
      </c>
      <c r="H2" s="22"/>
      <c r="I2" s="19" t="str">
        <f>IFERROR(VLOOKUP(D2,DB!A:F,6,0),"")</f>
        <v>Power Cube</v>
      </c>
      <c r="J2" s="18" t="str">
        <f>IFERROR(VLOOKUP(D2,DB!A:G,7,0),"")</f>
        <v>Good</v>
      </c>
      <c r="K2" s="46"/>
      <c r="L2" s="23" t="str">
        <f>IFERROR(VLOOKUP(D2,DB!A:I,9,0),"")</f>
        <v>Zain</v>
      </c>
    </row>
    <row r="3" spans="1:13" ht="15" customHeight="1">
      <c r="A3" s="19"/>
      <c r="B3" s="62" t="str">
        <f>IFERROR(VLOOKUP(D3,DB!A:K,11,0),"")</f>
        <v>R3</v>
      </c>
      <c r="C3" s="18"/>
      <c r="D3" s="62" t="s">
        <v>25348</v>
      </c>
      <c r="E3" s="18"/>
      <c r="F3" s="20"/>
      <c r="G3" s="21">
        <f t="shared" ca="1" si="0"/>
        <v>45963.90920671296</v>
      </c>
      <c r="H3" s="22"/>
      <c r="I3" s="19" t="str">
        <f>IFERROR(VLOOKUP(D3,DB!A:F,6,0),"")</f>
        <v>Power Cube</v>
      </c>
      <c r="J3" s="18" t="str">
        <f>IFERROR(VLOOKUP(D3,DB!A:G,7,0),"")</f>
        <v>No BB Design+Good</v>
      </c>
      <c r="K3" s="46"/>
      <c r="L3" s="23" t="str">
        <f>IFERROR(VLOOKUP(D3,DB!A:I,9,0),"")</f>
        <v>Latis</v>
      </c>
    </row>
    <row r="4" spans="1:13" ht="15" customHeight="1">
      <c r="A4" s="19"/>
      <c r="B4" s="62" t="str">
        <f>IFERROR(VLOOKUP(D4,DB!A:K,11,0),"")</f>
        <v/>
      </c>
      <c r="C4" s="18"/>
      <c r="D4" s="62" t="s">
        <v>39107</v>
      </c>
      <c r="E4" s="18"/>
      <c r="F4" s="20"/>
      <c r="G4" s="21">
        <f t="shared" ca="1" si="0"/>
        <v>45963.90920671296</v>
      </c>
      <c r="H4" s="22"/>
      <c r="I4" s="19" t="str">
        <f>IFERROR(VLOOKUP(D4,DB!A:F,6,0),"")</f>
        <v/>
      </c>
      <c r="J4" s="18" t="str">
        <f>IFERROR(VLOOKUP(D4,DB!A:G,7,0),"")</f>
        <v/>
      </c>
      <c r="K4" s="46"/>
      <c r="L4" s="23" t="str">
        <f>IFERROR(VLOOKUP(D4,DB!A:I,9,0),"")</f>
        <v/>
      </c>
    </row>
    <row r="5" spans="1:13" ht="15" customHeight="1">
      <c r="A5" s="19"/>
      <c r="B5" s="62" t="str">
        <f>IFERROR(VLOOKUP(D5,DB!A:K,11,0),"")</f>
        <v>R3</v>
      </c>
      <c r="C5" s="18"/>
      <c r="D5" s="62" t="s">
        <v>8061</v>
      </c>
      <c r="E5" s="18"/>
      <c r="F5" s="20"/>
      <c r="G5" s="21">
        <f t="shared" ca="1" si="0"/>
        <v>45963.90920671296</v>
      </c>
      <c r="H5" s="22"/>
      <c r="I5" s="19" t="str">
        <f>IFERROR(VLOOKUP(D5,DB!A:F,6,0),"")</f>
        <v>SCECO-Rental-Genset</v>
      </c>
      <c r="J5" s="18" t="str">
        <f>IFERROR(VLOOKUP(D5,DB!A:G,7,0),"")</f>
        <v>In progress</v>
      </c>
      <c r="K5" s="46"/>
      <c r="L5" s="23" t="str">
        <f>IFERROR(VLOOKUP(D5,DB!A:I,9,0),"")</f>
        <v>Zain</v>
      </c>
    </row>
    <row r="6" spans="1:13" ht="15" customHeight="1">
      <c r="A6" s="19"/>
      <c r="B6" s="62" t="str">
        <f>IFERROR(VLOOKUP(D6,DB!A:K,11,0),"")</f>
        <v>R3</v>
      </c>
      <c r="C6" s="18"/>
      <c r="D6" s="62" t="s">
        <v>20252</v>
      </c>
      <c r="E6" s="18"/>
      <c r="F6" s="20"/>
      <c r="G6" s="21">
        <f t="shared" ca="1" si="0"/>
        <v>45963.90920671296</v>
      </c>
      <c r="H6" s="22"/>
      <c r="I6" s="19" t="str">
        <f>IFERROR(VLOOKUP(D6,DB!A:F,6,0),"")</f>
        <v>Power Cube</v>
      </c>
      <c r="J6" s="18" t="str">
        <f>IFERROR(VLOOKUP(D6,DB!A:G,7,0),"")</f>
        <v>No BB Design+Good</v>
      </c>
      <c r="K6" s="46"/>
      <c r="L6" s="23" t="str">
        <f>IFERROR(VLOOKUP(D6,DB!A:I,9,0),"")</f>
        <v>Latis</v>
      </c>
    </row>
    <row r="7" spans="1:13" ht="15" customHeight="1">
      <c r="A7" s="19"/>
      <c r="B7" s="62" t="str">
        <f>IFERROR(VLOOKUP(D7,DB!A:K,11,0),"")</f>
        <v/>
      </c>
      <c r="C7" s="18"/>
      <c r="D7" s="18"/>
      <c r="E7" s="18"/>
      <c r="F7" s="20"/>
      <c r="G7" s="21">
        <f t="shared" ca="1" si="0"/>
        <v>45963.90920671296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45963.90920671296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45963.90920671296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45963.90920671296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45963.90920671296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45963.90920671296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45963.90920671296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45963.90920671296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45963.90920671296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45963.90920671296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45963.90920671296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45963.90920671296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45963.90920671296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45963.90920671296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45963.90920671296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45963.90920671296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45963.90920671296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45963.90920671296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45963.90920671296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45963.90920671296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45963.90920671296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45963.90920671296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45963.90920671296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45963.90920671296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45963.90920671296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45963.90920671296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45963.90920671296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45963.90920671296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45963.90920671296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45963.90920671296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45963.90920671296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45963.90920671296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45963.90920671296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45963.90920671296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45963.90920671296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45963.90920671296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45963.90920671296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45963.90920671296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45963.90920671296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45963.90920671296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45963.90920671296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45963.90920671296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45963.90920671296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45963.90920671296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45963.90920671296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45963.90920671296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45963.90920671296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45963.90920671296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45963.90920671296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45963.90920671296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45963.90920671296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45963.90920671296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45963.90920671296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45963.90920671296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45963.90920671296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45963.90920671296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45963.90920671296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45963.90920671296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45963.90920671296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45963.90920671296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45963.90920671296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45963.90920671296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45963.90920671296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45963.90920671296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45963.90920671296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45963.90920671296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45963.90920671296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45963.90920671296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45963.90920671296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45963.90920671296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45963.90920671296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45963.90920671296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45963.90920671296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45963.90920671296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45963.90920671296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45963.90920671296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45963.90920671296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45963.90920671296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45963.90920671296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45963.90920671296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45963.90920671296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45963.90920671296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45963.90920671296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45963.90920671296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45963.90920671296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45963.90920671296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45963.90920671296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45963.90920671296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45963.90920671296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45963.90920671296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45963.90920671296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45963.90920671296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45963.90920671296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45963.90920671296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45963.90920671296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45963.90920671296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45963.90920671296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45963.90920671296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45963.90920671296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45963.90920671296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45963.90920671296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45963.90920671296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45963.90920671296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45963.90920671296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45963.90920671296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45963.90920671296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45963.90920671296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45963.90920671296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45963.90920671296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45963.90920671296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45963.90920671296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45963.90920671296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45963.90920671296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45963.90920671296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45963.90920671296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45963.90920671296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45963.90920671296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45963.90920671296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45963.90920671296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45963.90920671296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45963.90920671296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45963.90920671296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45963.90920671296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45963.90920671296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45963.90920671296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45963.90920671296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45963.90920671296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45963.90920671296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45963.90920671296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45963.90920671296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45963.90920671296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45963.90920671296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45963.90920671296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45963.90920671296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45963.90920671296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45963.90920671296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45963.90920671296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45963.90920671296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45963.90920671296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45963.90920671296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45963.90920671296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45963.90920671296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45963.90920671296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45963.90920671296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45963.90920671296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45963.90920671296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45963.90920671296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45963.90920671296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45963.90920671296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45963.90920671296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45963.90920671296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45963.90920671296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45963.90920671296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45963.90920671296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45963.90920671296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45963.90920671296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45963.90920671296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45963.90920671296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45963.90920671296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45963.90920671296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45963.90920671296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45963.90920671296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45963.90920671296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45963.90920671296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45963.90920671296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45963.90920671296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45963.90920671296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45963.90920671296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45963.90920671296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45963.90920671296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45963.90920671296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45963.90920671296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45963.90920671296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45963.90920671296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45963.90920671296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45963.90920671296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45963.90920671296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45963.90920671296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45963.90920671296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45963.90920671296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45963.90920671296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45963.90920671296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45963.90920671296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45963.90920671296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45963.90920671296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45963.90920671296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45963.90920671296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45963.90920671296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45963.90920671296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45963.90920671296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45963.90920671296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45963.90920671296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45963.90920671296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45963.90920671296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45963.90920671296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45963.90920671296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45963.90920671296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45963.90920671296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45963.90920671296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45963.90920671296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45963.90920671296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45963.90920671296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45963.90920671296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45963.90920671296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45963.90920671296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45963.90920671296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45963.90920671296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45963.90920671296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45963.90920671296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45963.90920671296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45963.90920671296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45963.90920671296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45963.90920671296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45963.90920671296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45963.90920671296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45963.90920671296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45963.90920671296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45963.90920671296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45963.90920671296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45963.90920671296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45963.90920671296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45963.90920671296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45963.90920671296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45963.90920671296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45963.90920671296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45963.90920671296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45963.90920671296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45963.90920671296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45963.90920671296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45963.90920671296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45963.90920671296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45963.90920671296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45963.90920671296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45963.90920671296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45963.90920671296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45963.90920671296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45963.90920671296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45963.90920671296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45963.90920671296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45963.90920671296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45963.90920671296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45963.90920671296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45963.90920671296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45963.90920671296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45963.90920671296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45963.90920671296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45963.90920671296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45963.90920671296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45963.90920671296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45963.90920671296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45963.90920671296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45963.90920671296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45963.90920671296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45963.90920671296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45963.90920671296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45963.90920671296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45963.90920671296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45963.90920671296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45963.90920671296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45963.90920671296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45963.90920671296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45963.90920671296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45963.90920671296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45963.90920671296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45963.90920671296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45963.90920671296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45963.90920671296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45963.90920671296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45963.90920671296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45963.90920671296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45963.90920671296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45963.90920671296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45963.90920671296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45963.90920671296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45963.90920671296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45963.90920671296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45963.90920671296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45963.90920671296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45963.90920671296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45963.90920671296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45963.90920671296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45963.90920671296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45963.90920671296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45963.90920671296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45963.90920671296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45963.90920671296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45963.90920671296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45963.90920671296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45963.90920671296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45963.90920671296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45963.90920671296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45963.90920671296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45963.90920671296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45963.90920671296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45963.90920671296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45963.90920671296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45963.90920671296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45963.90920671296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45963.90920671296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45963.90920671296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45963.90920671296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45963.90920671296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45963.90920671296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45963.90920671296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45963.90920671296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45963.90920671296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45963.90920671296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45963.90920671296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45963.90920671296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45963.90920671296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45963.90920671296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45963.90920671296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45963.90920671296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45963.90920671296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45963.90920671296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45963.90920671296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45963.90920671296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45963.90920671296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45963.90920671296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45963.90920671296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45963.90920671296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45963.90920671296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45963.90920671296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45963.90920671296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45963.90920671296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45963.90920671296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45963.90920671296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45963.90920671296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45963.90920671296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45963.90920671296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45963.90920671296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45963.90920671296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45963.90920671296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45963.90920671296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45963.90920671296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45963.90920671296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45963.90920671296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45963.90920671296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45963.90920671296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45963.90920671296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45963.90920671296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45963.90920671296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45963.90920671296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45963.90920671296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45963.90920671296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45963.90920671296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45963.90920671296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45963.90920671296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45963.90920671296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45963.90920671296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45963.90920671296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45963.90920671296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45963.90920671296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45963.90920671296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45963.90920671296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45963.90920671296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45963.90920671296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45963.90920671296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45963.90920671296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45963.90920671296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45963.90920671296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45963.90920671296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45963.90920671296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45963.90920671296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45963.90920671296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45963.90920671296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45963.90920671296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45963.90920671296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45963.90920671296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45963.90920671296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45963.90920671296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45963.90920671296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45963.90920671296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45963.90920671296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45963.90920671296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45963.90920671296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45963.90920671296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45963.90920671296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45963.90920671296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45963.90920671296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45963.90920671296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45963.90920671296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45963.90920671296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45963.90920671296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45963.90920671296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45963.90920671296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45963.90920671296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45963.90920671296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45963.90920671296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45963.90920671296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45963.90920671296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45963.90920671296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45963.90920671296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45963.90920671296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45963.90920671296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45963.90920671296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45963.90920671296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45963.90920671296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45963.90920671296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45963.90920671296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45963.90920671296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45963.90920671296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45963.90920671296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45963.90920671296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45963.90920671296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45963.90920671296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45963.90920671296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45963.90920671296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45963.90920671296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45963.90920671296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45963.90920671296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45963.90920671296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45963.90920671296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45963.90920671296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45963.90920671296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45963.90920671296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45963.90920671296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45963.90920671296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45963.90920671296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45963.90920671296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45963.90920671296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45963.90920671296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45963.90920671296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45963.90920671296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45963.90920671296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45963.90920671296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45963.90920671296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45963.90920671296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45963.90920671296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45963.90920671296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45963.90920671296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45963.90920671296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45963.90920671296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45963.90920671296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45963.90920671296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45963.90920671296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45963.90920671296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45963.90920671296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45963.90920671296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45963.90920671296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45963.90920671296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45963.90920671296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45963.90920671296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45963.90920671296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45963.90920671296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45963.90920671296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45963.90920671296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45963.90920671296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45963.90920671296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45963.90920671296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45963.90920671296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45963.90920671296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45963.90920671296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45963.90920671296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45963.90920671296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45963.90920671296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45963.90920671296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45963.90920671296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45963.90920671296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45963.90920671296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45963.90920671296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45963.90920671296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45963.90920671296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45963.90920671296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45963.90920671296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45963.90920671296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45963.90920671296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45963.90920671296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45963.90920671296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45963.90920671296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45963.90920671296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45963.90920671296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45963.90920671296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45963.90920671296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45963.90920671296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45963.90920671296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45963.90920671296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45963.90920671296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45963.90920671296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45963.90920671296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45963.90920671296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45963.90920671296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45963.90920671296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45963.90920671296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45963.90920671296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45963.90920671296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45963.90920671296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45963.90920671296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45963.90920671296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45963.90920671296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45963.90920671296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45963.90920671296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45963.90920671296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45963.90920671296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45963.90920671296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45963.90920671296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45963.90920671296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45963.90920671296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45963.90920671296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45963.90920671296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45963.90920671296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45963.90920671296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45963.90920671296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45963.90920671296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45963.90920671296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45963.90920671296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45963.90920671296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45963.90920671296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45963.90920671296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45963.90920671296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45963.90920671296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45963.90920671296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45963.90920671296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45963.90920671296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45963.90920671296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45963.90920671296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45963.90920671296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45963.90920671296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45963.90920671296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45963.90920671296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45963.90920671296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45963.90920671296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45963.90920671296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45963.90920671296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45963.90920671296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45963.90920671296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45963.90920671296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45963.90920671296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45963.90920671296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45963.90920671296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45963.90920671296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45963.90920671296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45963.90920671296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45963.90920671296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45963.90920671296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45963.90920671296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45963.90920671296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45963.90920671296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45963.90920671296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45963.90920671296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45963.90920671296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45963.90920671296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45963.90920671296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45963.90920671296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45963.90920671296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45963.90920671296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45963.90920671296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45963.90920671296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45963.90920671296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45963.90920671296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45963.90920671296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45963.90920671296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45963.90920671296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45963.90920671296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45963.90920671296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45963.90920671296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45963.90920671296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45963.90920671296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45963.90920671296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45963.90920671296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45963.90920671296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45963.90920671296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45963.90920671296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45963.90920671296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45963.90920671296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45963.90920671296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45963.90920671296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45963.90920671296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45963.90920671296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45963.90920671296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45963.90920671296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45963.90920671296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45963.90920671296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45963.90920671296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45963.90920671296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45963.90920671296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45963.90920671296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45963.90920671296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45963.90920671296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45963.90920671296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45963.90920671296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45963.90920671296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45963.90920671296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45963.90920671296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45963.90920671296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45963.90920671296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45963.90920671296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45963.90920671296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45963.90920671296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45963.90920671296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45963.90920671296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45963.90920671296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45963.90920671296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45963.90920671296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45963.90920671296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45963.90920671296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45963.90920671296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45963.90920671296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45963.90920671296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45963.90920671296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45963.90920671296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45963.90920671296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45963.90920671296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45963.90920671296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45963.90920671296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45963.90920671296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45963.90920671296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45963.90920671296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45963.90920671296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45963.90920671296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45963.90920671296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45963.90920671296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45963.90920671296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45963.90920671296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45963.90920671296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45963.90920671296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45963.90920671296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45963.90920671296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45963.90920671296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45963.90920671296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45963.90920671296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45963.90920671296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45963.90920671296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45963.90920671296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45963.90920671296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45963.90920671296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45963.90920671296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45963.90920671296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45963.90920671296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45963.90920671296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45963.90920671296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45963.90920671296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45963.90920671296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45963.90920671296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45963.90920671296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45963.90920671296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45963.90920671296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45963.90920671296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45963.90920671296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45963.90920671296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45963.90920671296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45963.90920671296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45963.90920671296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45963.90920671296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45963.90920671296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45963.90920671296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45963.90920671296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45963.90920671296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45963.90920671296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45963.90920671296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45963.90920671296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45963.90920671296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45963.90920671296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45963.90920671296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45963.90920671296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45963.90920671296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45963.90920671296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45963.90920671296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45963.90920671296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45963.90920671296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45963.90920671296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45963.90920671296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45963.90920671296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45963.90920671296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45963.90920671296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45963.90920671296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45963.90920671296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45963.90920671296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45963.90920671296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45963.90920671296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45963.90920671296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45963.90920671296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45963.90920671296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45963.90920671296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45963.90920671296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45963.90920671296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45963.90920671296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45963.90920671296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45963.90920671296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45963.90920671296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45963.90920671296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45963.90920671296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45963.90920671296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45963.90920671296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45963.90920671296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45963.90920671296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45963.90920671296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45963.90920671296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45963.90920671296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45963.90920671296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45963.90920671296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45963.90920671296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45963.90920671296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45963.90920671296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45963.90920671296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45963.90920671296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45963.90920671296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45963.90920671296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45963.90920671296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45963.90920671296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45963.90920671296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45963.90920671296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45963.90920671296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45963.90920671296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45963.90920671296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45963.90920671296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45963.90920671296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45963.90920671296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45963.90920671296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45963.90920671296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45963.90920671296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45963.90920671296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45963.90920671296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45963.90920671296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45963.90920671296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45963.90920671296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45963.90920671296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45963.90920671296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45963.90920671296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45963.90920671296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45963.90920671296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45963.90920671296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45963.90920671296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45963.90920671296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45963.90920671296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45963.90920671296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45963.90920671296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45963.90920671296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45963.90920671296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45963.90920671296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45963.90920671296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45963.90920671296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45963.90920671296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45963.90920671296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45963.90920671296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45963.90920671296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45963.90920671296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45963.90920671296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45963.90920671296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45963.90920671296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45963.90920671296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45963.90920671296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45963.90920671296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45963.90920671296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45963.90920671296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45963.90920671296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45963.90920671296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45963.90920671296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45963.90920671296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45963.90920671296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45963.90920671296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45963.90920671296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45963.90920671296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45963.90920671296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45963.90920671296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45963.90920671296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45963.90920671296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45963.90920671296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45963.90920671296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45963.90920671296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45963.90920671296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45963.90920671296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45963.90920671296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45963.90920671296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45963.90920671296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45963.90920671296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45963.90920671296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45963.90920671296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45963.90920671296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45963.90920671296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45963.90920671296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45963.90920671296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45963.90920671296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45963.90920671296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45963.90920671296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45963.90920671296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45963.90920671296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45963.90920671296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45963.90920671296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45963.90920671296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45963.90920671296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45963.90920671296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45963.90920671296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45963.90920671296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45963.90920671296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45963.90920671296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45963.90920671296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45963.90920671296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45963.90920671296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45963.90920671296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45963.90920671296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45963.90920671296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45963.90920671296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45963.90920671296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45963.90920671296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45963.90920671296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45963.90920671296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45963.90920671296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45963.90920671296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45963.90920671296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45963.90920671296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45963.90920671296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45963.90920671296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45963.90920671296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45963.90920671296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45963.90920671296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45963.90920671296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45963.90920671296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45963.90920671296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45963.90920671296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45963.90920671296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45963.90920671296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45963.90920671296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45963.90920671296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45963.90920671296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45963.90920671296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45963.90920671296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45963.90920671296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45963.90920671296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45963.90920671296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45963.90920671296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45963.90920671296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45963.90920671296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45963.90920671296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45963.90920671296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45963.90920671296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45963.90920671296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45963.90920671296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45963.90920671296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45963.90920671296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45963.90920671296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45963.90920671296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45963.90920671296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45963.90920671296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45963.90920671296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45963.90920671296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45963.90920671296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45963.90920671296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45963.90920671296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45963.90920671296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45963.90920671296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45963.90920671296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45963.90920671296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45963.90920671296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45963.90920671296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45963.90920671296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45963.90920671296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45963.90920671296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45963.90920671296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45963.90920671296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45963.90920671296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45963.90920671296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45963.90920671296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45963.90920671296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45963.90920671296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45963.90920671296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45963.90920671296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45963.90920671296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45963.90920671296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45963.90920671296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45963.90920671296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45963.90920671296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45963.90920671296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45963.90920671296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45963.90920671296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45963.90920671296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45963.90920671296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45963.90920671296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45963.90920671296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45963.90920671296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45963.90920671296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45963.90920671296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45963.90920671296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45963.90920671296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45963.90920671296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45963.90920671296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45963.90920671296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45963.90920671296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45963.90920671296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45963.90920671296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45963.90920671296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45963.90920671296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45963.90920671296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45963.90920671296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45963.90920671296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45963.90920671296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45963.90920671296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45963.90920671296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45963.90920671296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45963.90920671296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45963.90920671296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45963.90920671296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45963.90920671296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45963.90920671296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45963.90920671296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45963.90920671296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45963.90920671296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45963.90920671296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45963.90920671296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45963.90920671296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45963.90920671296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45963.90920671296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45963.90920671296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45963.90920671296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45963.90920671296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45963.90920671296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45963.90920671296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45963.90920671296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45963.90920671296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45963.90920671296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45963.90920671296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45963.90920671296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45963.90920671296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45963.90920671296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45963.90920671296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45963.90920671296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45963.90920671296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45963.90920671296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45963.90920671296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45963.90920671296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45963.90920671296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45963.90920671296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45963.90920671296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45963.90920671296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45963.90920671296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45963.90920671296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45963.90920671296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45963.90920671296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45963.90920671296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45963.90920671296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45963.90920671296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45963.90920671296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45963.90920671296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45963.90920671296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45963.90920671296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45963.90920671296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45963.90920671296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45963.90920671296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45963.90920671296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45963.90920671296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45963.90920671296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45963.90920671296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45963.90920671296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45963.90920671296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45963.90920671296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45963.90920671296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45963.90920671296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45963.90920671296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45963.90920671296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45963.90920671296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45963.90920671296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45963.90920671296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45963.90920671296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45963.90920671296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45963.90920671296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45963.90920671296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45963.90920671296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45963.90920671296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45963.90920671296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45963.90920671296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45963.90920671296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45963.90920671296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45963.90920671296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45963.90920671296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45963.90920671296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45963.90920671296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45963.90920671296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45963.90920671296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45963.90920671296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45963.90920671296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45963.90920671296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45963.90920671296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45963.90920671296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45963.90920671296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45963.90920671296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45963.90920671296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45963.90920671296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45963.90920671296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45963.90920671296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45963.90920671296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45963.90920671296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45963.90920671296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45963.90920671296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45963.90920671296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45963.90920671296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45963.90920671296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45963.90920671296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45963.90920671296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45963.90920671296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45963.90920671296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45963.90920671296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45963.90920671296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45963.90920671296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45963.90920671296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45963.90920671296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45963.90920671296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45963.90920671296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45963.90920671296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45963.90920671296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45963.90920671296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45963.90920671296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45963.90920671296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45963.90920671296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45963.90920671296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45963.90920671296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45963.90920671296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45963.90920671296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45963.90920671296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45963.90920671296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45963.90920671296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45963.90920671296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45963.90920671296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45963.90920671296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45963.90920671296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45963.90920671296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45963.90920671296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45963.90920671296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45963.90920671296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45963.90920671296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45963.90920671296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45963.90920671296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45963.90920671296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45963.90920671296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45963.90920671296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45963.90920671296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45963.90920671296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45963.90920671296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45963.90920671296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45963.90920671296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45963.90920671296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45963.90920671296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45963.90920671296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45963.90920671296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45963.90920671296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45963.90920671296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45963.90920671296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45963.90920671296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45963.90920671296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45963.90920671296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45963.90920671296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45963.90920671296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45963.90920671296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45963.90920671296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45963.90920671296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45963.90920671296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45963.90920671296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45963.90920671296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45963.90920671296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45963.90920671296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45963.90920671296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45963.90920671296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45963.90920671296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45963.90920671296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45963.90920671296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45963.90920671296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45963.90920671296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45963.90920671296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45963.90920671296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45963.90920671296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45963.90920671296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45963.90920671296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45963.90920671296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45963.90920671296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45963.90920671296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45963.90920671296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45963.90920671296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45963.90920671296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45963.90920671296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45963.90920671296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45963.90920671296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45963.90920671296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45963.90920671296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45963.90920671296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45963.90920671296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45963.90920671296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260.42848912036425</v>
      </c>
      <c r="H2" s="98">
        <v>45703.474768518521</v>
      </c>
      <c r="I2" s="98" t="str">
        <f>IFERROR(VLOOKUP(D2,DB!A:F,6,0),"")</f>
        <v>SCECO</v>
      </c>
      <c r="J2" s="98" t="str">
        <f>IFERROR(VLOOKUP(D2,DB!A:G,7,0),"")</f>
        <v>Dead</v>
      </c>
      <c r="K2" s="100" t="s">
        <v>39109</v>
      </c>
      <c r="L2" s="93" t="str">
        <f>IFERROR(VLOOKUP(D2,DB!A:I,9,0),"")</f>
        <v>Latis</v>
      </c>
    </row>
    <row r="3" spans="1:16" ht="26.25" customHeight="1">
      <c r="A3" s="118" t="s">
        <v>39110</v>
      </c>
      <c r="B3" s="118" t="str">
        <f>IFERROR(VLOOKUP(D3,DB!A:K,11,0),"")</f>
        <v>R4</v>
      </c>
      <c r="C3" s="119">
        <v>1</v>
      </c>
      <c r="D3" s="120" t="s">
        <v>29054</v>
      </c>
      <c r="E3" s="97" t="s">
        <v>39021</v>
      </c>
      <c r="F3" s="122">
        <v>45963.6562962963</v>
      </c>
      <c r="G3" s="123">
        <f ca="1">IFERROR(NOW()-F3,"")</f>
        <v>0.25291041666059755</v>
      </c>
      <c r="H3" s="122">
        <v>45963.779872685183</v>
      </c>
      <c r="I3" s="118" t="str">
        <f>IFERROR(VLOOKUP(D3,DB!A:F,6,0),"")</f>
        <v>SCECO</v>
      </c>
      <c r="J3" s="118" t="str">
        <f>IFERROR(VLOOKUP(D3,DB!A:G,7,0),"")</f>
        <v>Dead+Dead</v>
      </c>
      <c r="K3" s="124" t="s">
        <v>39111</v>
      </c>
      <c r="L3" s="120" t="str">
        <f>IFERROR(VLOOKUP(D3,DB!A:I,9,0),"")</f>
        <v>Latis</v>
      </c>
    </row>
    <row r="4" spans="1:16" ht="15" customHeight="1">
      <c r="A4" s="118" t="s">
        <v>39112</v>
      </c>
      <c r="B4" s="118" t="str">
        <f>IFERROR(VLOOKUP(D4,DB!A:K,11,0),"")</f>
        <v>R4</v>
      </c>
      <c r="C4" s="119">
        <v>1</v>
      </c>
      <c r="D4" s="120" t="s">
        <v>34191</v>
      </c>
      <c r="E4" s="97" t="s">
        <v>39021</v>
      </c>
      <c r="F4" s="122">
        <v>45963.657048611109</v>
      </c>
      <c r="G4" s="123">
        <f ca="1">IFERROR(NOW()-F4,"")</f>
        <v>0.25215810185181908</v>
      </c>
      <c r="H4" s="122">
        <v>45963.781805555554</v>
      </c>
      <c r="I4" s="118" t="str">
        <f>IFERROR(VLOOKUP(D4,DB!A:F,6,0),"")</f>
        <v>SCECO</v>
      </c>
      <c r="J4" s="118" t="str">
        <f>IFERROR(VLOOKUP(D4,DB!A:G,7,0),"")</f>
        <v>Dead</v>
      </c>
      <c r="K4" s="124" t="s">
        <v>39111</v>
      </c>
      <c r="L4" s="120" t="str">
        <f>IFERROR(VLOOKUP(D4,DB!A:I,9,0),"")</f>
        <v>Latis</v>
      </c>
    </row>
    <row r="5" spans="1:16" ht="15" customHeight="1">
      <c r="A5" s="118" t="s">
        <v>39113</v>
      </c>
      <c r="B5" s="118" t="str">
        <f>IFERROR(VLOOKUP(D5,DB!A:K,11,0),"")</f>
        <v>R4</v>
      </c>
      <c r="C5" s="119">
        <v>1</v>
      </c>
      <c r="D5" s="120" t="s">
        <v>37288</v>
      </c>
      <c r="E5" s="97" t="s">
        <v>39021</v>
      </c>
      <c r="F5" s="122">
        <v>45963.873611111114</v>
      </c>
      <c r="G5" s="123">
        <f ca="1">IFERROR(NOW()-F5,"")</f>
        <v>3.5595601846580394E-2</v>
      </c>
      <c r="H5" s="122">
        <v>45963.867986111109</v>
      </c>
      <c r="I5" s="118" t="str">
        <f>IFERROR(VLOOKUP(D5,DB!A:F,6,0),"")</f>
        <v>Generator-SG</v>
      </c>
      <c r="J5" s="118" t="str">
        <f>IFERROR(VLOOKUP(D5,DB!A:G,7,0),"")</f>
        <v>Dead</v>
      </c>
      <c r="K5" s="124" t="s">
        <v>39114</v>
      </c>
      <c r="L5" s="120" t="str">
        <f>IFERROR(VLOOKUP(D5,DB!A:I,9,0),"")</f>
        <v>Latis</v>
      </c>
    </row>
    <row r="6" spans="1:16" ht="15" customHeight="1">
      <c r="A6" s="118"/>
      <c r="B6" s="118"/>
      <c r="C6" s="119"/>
      <c r="D6" s="120"/>
      <c r="E6" s="97" t="s">
        <v>39021</v>
      </c>
      <c r="F6" s="122"/>
      <c r="G6" s="123">
        <f ca="1">IFERROR(NOW()-F6,"")</f>
        <v>45963.90920671296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45963.90920671296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45963.90920671296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45963.90920671296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45963.90920671296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45963.90920671296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45963.90920671296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45963.90920671296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45963.90920671296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45963.90920671296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45963.90920671296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45963.90920671296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45963.90920671296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45963.90920671296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45963.90920671296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45963.90920671296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45963.90920671296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45963.90920671296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45963.90920671296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45963.90920671296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45963.90920671296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45963.90920671296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45963.90920671296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45963.90920671296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45963.90920671296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45963.90920671296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45963.90920671296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45963.90920671296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45963.90920671296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45963.90920671296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45963.90920671296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45963.90920671296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45963.90920671296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45963.90920671296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45963.90920671296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45963.90920671296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45963.90920671296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45963.90920671296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45963.90920671296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45963.90920671296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45963.90920671296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45963.90920671296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45963.90920671296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45963.90920671296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45963.90920671296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45963.90920671296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45963.90920671296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45963.90920671296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45963.90920671296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45963.90920671296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45963.90920671296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45963.90920671296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45963.90920671296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45963.90920671296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45963.90920671296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45963.90920671296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45963.90920671296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45963.90920671296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45963.90920671296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45963.90920671296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45963.90920671296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45963.90920671296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45963.90920671296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45963.90920671296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45963.90920671296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45963.90920671296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45963.90920671296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45963.90920671296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45963.90920671296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45963.90920671296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45963.90920671296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45963.90920671296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45963.90920671296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45963.90920671296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45963.90920671296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45963.90920671296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45963.90920671296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45963.90920671296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45963.90920671296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45963.90920671296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45963.90920671296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45963.90920671296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45963.90920671296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45963.90920671296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45963.90920671296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45963.90920671296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45963.90920671296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45963.90920671296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45963.90920671296</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45963.90920671296</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72.077146527772129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37.720329398143804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15.248095601848036</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45963.90920671296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45963.90920671296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45963.90920671296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45963.90920671296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45963.90920671296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45963.90920671296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45963.90920671296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45963.90920671296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45963.90920671296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45963.90920671296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45963.90920671296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45963.90920671296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45963.90920671296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45963.90920671296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45963.90920671296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45963.90920671296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45963.90920671296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45963.90920671296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45963.90920671296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45963.90920671296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45963.90920671296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45963.90920671296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45963.90920671296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45963.90920671296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45963.90920671296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45963.90920671296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45963.90920671296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45963.90920671296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45963.90920671296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45963.90920671296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45963.90920671296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45963.90920671296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45963.90920671296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45963.90920671296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45963.90920671296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45963.90920671296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45963.90920671296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45963.90920671296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45963.90920671296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45963.90920671296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45963.90920671296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45963.90920671296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45963.90920671296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45963.90920671296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45963.90920671296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45963.90920671296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45963.90920671296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45963.90920671296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45963.90920671296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45963.90920671296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45963.90920671296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45963.90920671296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45963.90920671296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45963.90920671296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45963.90920671296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45963.90920671296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45963.90920671296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45963.90920671296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45963.90920671296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45963.90920671296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45963.90920671296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45963.90920671296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45963.90920671296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45963.90920671296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45963.90920671296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45963.90920671296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45963.90920671296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45963.90920671296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45963.90920671296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45963.90920671296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45963.90920671296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45963.90920671296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45963.90920671296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45963.90920671296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45963.90920671296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45963.90920671296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45963.90920671296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45963.90920671296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45963.90920671296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45963.90920671296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45963.90920671296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45963.90920671296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45963.90920671296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45963.90920671296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45963.90920671296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45963.90920671296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45963.90920671296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45963.90920671296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45963.90920671296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45963.90920671296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45963.90920671296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45963.90920671296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45963.90920671296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45963.90920671296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45963.90920671296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45963.90920671296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45963.90920671296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45963.90920671296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45963.90920671296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45963.90920671296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45963.90920671296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45963.90920671296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45963.90920671296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45963.90920671296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45963.90920671296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45963.90920671296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45963.90920671296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45963.90920671296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45963.90920671296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45963.90920671296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45963.90920671296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45963.90920671296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45963.90920671296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45963.90920671296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45963.90920671296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45963.90920671296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45963.90920671296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45963.90920671296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45963.90920671296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45963.90920671296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45963.90920671296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45963.90920671296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45963.90920671296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45963.90920671296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45963.90920671296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45963.90920671296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45963.90920671296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45963.90920671296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45963.90920671296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45963.90920671296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45963.90920671296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45963.90920671296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45963.90920671296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45963.90920671296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45963.90920671296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45963.90920671296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45963.90920671296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45963.90920671296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45963.90920671296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45963.90920671296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45963.90920671296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45963.90920671296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45963.90920671296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45963.90920671296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45963.90920671296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45963.90920671296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45963.90920671296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45963.90920671296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45963.90920671296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45963.90920671296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45963.90920671296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45963.90920671296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45963.90920671296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45963.90920671296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45963.90920671296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45963.90920671296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45963.90920671296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45963.90920671296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45963.90920671296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45963.90920671296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45963.90920671296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45963.90920671296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45963.90920671296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45963.90920671296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45963.90920671296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45963.90920671296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45963.90920671296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45963.90920671296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45963.90920671296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45963.90920671296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45963.90920671296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45963.90920671296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45963.90920671296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45963.90920671296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45963.90920671296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45963.90920671296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45963.90920671296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45963.90920671296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45963.90920671296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45963.90920671296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45963.90920671296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45963.90920671296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45963.90920671296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45963.90920671296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45963.90920671296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45963.90920671296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45963.90920671296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45963.90920671296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45963.90920671296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45963.90920671296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45963.90920671296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45963.90920671296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45963.90920671296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45963.90920671296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45963.90920671296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45963.90920671296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45963.90920671296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45963.90920671296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45963.90920671296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45963.90920671296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45963.90920671296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45963.90920671296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45963.90920671296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45963.90920671296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45963.90920671296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45963.90920671296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45963.90920671296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45963.90920671296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45963.90920671296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45963.90920671296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45963.90920671296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45963.90920671296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45963.90920671296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45963.90920671296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45963.90920671296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45963.90920671296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45963.90920671296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45963.90920671296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45963.90920671296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45963.90920671296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45963.90920671296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45963.90920671296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45963.90920671296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45963.90920671296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45963.90920671296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45963.90920671296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45963.90920671296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45963.90920671296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45963.90920671296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45963.90920671296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45963.90920671296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45963.90920671296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45963.90920671296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45963.90920671296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45963.90920671296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45963.90920671296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45963.90920671296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45963.90920671296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45963.90920671296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45963.90920671296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45963.90920671296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45963.90920671296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45963.90920671296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45963.90920671296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45963.90920671296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45963.90920671296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45963.90920671296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45963.90920671296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45963.90920671296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45963.90920671296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45963.90920671296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45963.90920671296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45963.90920671296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45963.90920671296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45963.90920671296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45963.90920671296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45963.90920671296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45963.90920671296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45963.90920671296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45963.90920671296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45963.90920671296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45963.90920671296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45963.90920671296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45963.90920671296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45963.90920671296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45963.90920671296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45963.90920671296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45963.90920671296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45963.90920671296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45963.90920671296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45963.90920671296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45963.90920671296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45963.90920671296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45963.90920671296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45963.90920671296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45963.90920671296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45963.90920671296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45963.90920671296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45963.90920671296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45963.90920671296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45963.90920671296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45963.90920671296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45963.90920671296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45963.90920671296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45963.90920671296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45963.90920671296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45963.90920671296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45963.90920671296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45963.90920671296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45963.90920671296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45963.90920671296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45963.90920671296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45963.90920671296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45963.90920671296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45963.90920671296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45963.90920671296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45963.90920671296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45963.90920671296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45963.90920671296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45963.90920671296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45963.90920671296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45963.90920671296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45963.90920671296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45963.90920671296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45963.90920671296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45963.90920671296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45963.90920671296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45963.90920671296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45963.90920671296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45963.90920671296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45963.90920671296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45963.90920671296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45963.90920671296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45963.90920671296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45963.90920671296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45963.90920671296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45963.90920671296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45963.90920671296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45963.90920671296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45963.90920671296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45963.90920671296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45963.90920671296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45963.90920671296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45963.90920671296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45963.90920671296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45963.90920671296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45963.90920671296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45963.90920671296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45963.90920671296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45963.90920671296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45963.90920671296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45963.90920671296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45963.90920671296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45963.90920671296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45963.90920671296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45963.90920671296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45963.90920671296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45963.90920671296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45963.90920671296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45963.90920671296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45963.90920671296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45963.90920671296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45963.90920671296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45963.90920671296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45963.90920671296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45963.90920671296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45963.90920671296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45963.90920671296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45963.90920671296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45963.90920671296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45963.90920671296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45963.90920671296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45963.90920671296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45963.90920671296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45963.90920671296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45963.90920671296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45963.90920671296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45963.90920671296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45963.90920671296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45963.90920671296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45963.90920671296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45963.90920671296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45963.90920671296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45963.90920671296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45963.90920671296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45963.90920671296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45963.90920671296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45963.90920671296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45963.90920671296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45963.90920671296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45963.62945601852</v>
      </c>
      <c r="G2" s="76">
        <f ca="1">IFERROR(NOW()-F2,"-")</f>
        <v>0.27975069444073597</v>
      </c>
      <c r="H2" s="106">
        <v>45963.634062500001</v>
      </c>
      <c r="I2" s="102" t="str">
        <f>IFERROR(VLOOKUP(D2,DB!A:F,6,0),"")</f>
        <v>SCECO</v>
      </c>
      <c r="J2" s="169" t="str">
        <f>IFERROR(VLOOKUP(D2,DB!A:G,7,0),"")</f>
        <v>In progress</v>
      </c>
      <c r="K2" s="107" t="s">
        <v>39123</v>
      </c>
      <c r="L2" s="108" t="str">
        <f>IFERROR(VLOOKUP(D2,DB!A:I,9,0),"")</f>
        <v>Latis</v>
      </c>
    </row>
    <row r="3" spans="1:16383" ht="31.5" customHeight="1">
      <c r="A3" s="168" t="s">
        <v>39124</v>
      </c>
      <c r="B3" s="169" t="str">
        <f>IFERROR(VLOOKUP(D3,DB!A:K,11,0),"")</f>
        <v>R6</v>
      </c>
      <c r="C3" s="170">
        <v>1</v>
      </c>
      <c r="D3" s="169" t="s">
        <v>38088</v>
      </c>
      <c r="E3" s="102" t="s">
        <v>39021</v>
      </c>
      <c r="F3" s="171">
        <v>45963.865497685183</v>
      </c>
      <c r="G3" s="115">
        <f t="shared" ref="G3:G23" ca="1" si="0">IFERROR(NOW()-F3,"-")</f>
        <v>4.3709027777367737E-2</v>
      </c>
      <c r="H3" s="171">
        <v>45963.859363425923</v>
      </c>
      <c r="I3" s="169" t="str">
        <f>IFERROR(VLOOKUP(D3,DB!A:F,6,0),"")</f>
        <v>SCECO</v>
      </c>
      <c r="J3" s="169" t="str">
        <f>IFERROR(VLOOKUP(D3,DB!A:G,7,0),"")</f>
        <v>No BB Shifted</v>
      </c>
      <c r="K3" s="172" t="s">
        <v>39125</v>
      </c>
      <c r="L3" s="173" t="str">
        <f>IFERROR(VLOOKUP(D3,DB!A:I,9,0),"")</f>
        <v>Latis</v>
      </c>
    </row>
    <row r="4" spans="1:16383" ht="31.5" customHeight="1">
      <c r="A4" s="168" t="s">
        <v>39126</v>
      </c>
      <c r="B4" s="169" t="s">
        <v>5398</v>
      </c>
      <c r="C4" s="170">
        <v>1</v>
      </c>
      <c r="D4" s="169" t="s">
        <v>39127</v>
      </c>
      <c r="E4" s="102" t="s">
        <v>39021</v>
      </c>
      <c r="F4" s="171">
        <v>45963.842291666668</v>
      </c>
      <c r="G4" s="115">
        <f t="shared" ca="1" si="0"/>
        <v>6.6915046292706393E-2</v>
      </c>
      <c r="H4" s="171">
        <v>45963.836215277777</v>
      </c>
      <c r="I4" s="102" t="s">
        <v>39128</v>
      </c>
      <c r="J4" s="169" t="str">
        <f>IFERROR(VLOOKUP(D4,DB!A:G,7,0),"")</f>
        <v/>
      </c>
      <c r="K4" s="172" t="s">
        <v>39129</v>
      </c>
      <c r="L4" s="173" t="s">
        <v>39130</v>
      </c>
    </row>
    <row r="5" spans="1:16383" ht="31.5" customHeight="1">
      <c r="A5" s="168"/>
      <c r="B5" s="169" t="str">
        <f>IFERROR(VLOOKUP(D5,DB!A:K,11,0),"")</f>
        <v/>
      </c>
      <c r="C5" s="170"/>
      <c r="D5" s="169"/>
      <c r="E5" s="102"/>
      <c r="F5" s="171"/>
      <c r="G5" s="115">
        <f t="shared" ca="1" si="0"/>
        <v>45963.90920671296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45963.90920671296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45963.90920671296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45963.90920671296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45963.90920671296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45963.90920671296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45963.90920671296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45963.90920671296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45963.90920671296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45963.90920671296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45963.90920671296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45963.90920671296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45963.90920671296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45963.90920671296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45963.90920671296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45963.90920671296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45963.90920671296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45963.90920671296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45963.90920671296</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45963.90920671296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45963.90920671296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45963.90920671296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45963.90920671296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45963.90920671296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45963.90920671296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45963.90920671296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45963.90920671296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45963.90920671296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45963.90920671296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45963.90920671296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45963.90920671296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45963.90920671296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45963.90920671296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45963.90920671296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45963.90920671296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45963.90920671296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45963.90920671296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45963.90920671296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45963.90920671296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