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43" documentId="120_S{2AC9BD13-BADA-5192-A53E-5A8FF88502F6}" xr6:coauthVersionLast="47" xr6:coauthVersionMax="47" xr10:uidLastSave="{31F0A2B2-1EA8-452F-BB72-1C13727DDC1F}"/>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<sst xmlns="http://schemas.openxmlformats.org/spreadsheetml/2006/main" count="180283" uniqueCount="39126">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</sst>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41" dataDxfId="140" headerRowBorderDxfId="138" tableBorderDxfId="139" totalsRowBorderDxfId="137">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32" dataDxfId="31" headerRowBorderDxfId="29" tableBorderDxfId="30" totalsRowBorderDxfId="28">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304.10390902777726</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0.64922129629121628</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45967.052334722219</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45967.052334722219</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45967.052334722219</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45967.052334722219</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45967.052334722219</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45967.052334722219</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45967.052334722219</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45967.052334722219</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45967.052334722219</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45967.052334722219</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45967.052334722219</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45967.052334722219</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45967.052334722219</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45967.052334722219</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45967.052334722219</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45967.052334722219</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45967.052334722219</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45967.052334722219</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45967.052334722219</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45967.052334722219</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45967.052334722219</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45967.052334722219</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45967.052334722219</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45967.052334722219</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45967.052334722219</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45967.052334722219</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45967.052334722219</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45967.052334722219</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45967.052334722219</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45967.052334722219</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45967.052334722219</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45967.052334722219</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45967.052334722219</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45967.052334722219</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45967.052334722219</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45967.052334722219</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45967.052334722219</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45967.052334722219</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45967.052334722219</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45967.052334722219</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45967.052334722219</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45967.052334722219</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45967.052334722219</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45967.052334722219</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45967.052334722219</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45967.052334722219</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45967.052334722219</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45967.052334722219</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45967.052334722219</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45967.052334722219</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45967.052334722219</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45967.052334722219</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45967.052334722219</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45967.052334722219</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45967.052334722219</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45967.052334722219</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45967.052334722219</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45967.052334722219</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45967.052334722219</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45967.052334722219</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45967.052334722219</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45967.052334722219</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45967.052334722219</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45967.052334722219</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45967.052334722219</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45967.052334722219</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45967.052334722219</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45967.052334722219</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45967.052334722219</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45967.052334722219</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45967.052334722219</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45967.052334722219</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45967.052334722219</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45967.052334722219</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45967.052334722219</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45967.052334722219</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45967.052334722219</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45967.052334722219</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45967.052334722219</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45967.052334722219</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45967.052334722219</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45967.052334722219</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45967.052334722219</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45967.052334722219</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45967.052334722219</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45967.052334722219</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45967.052334722219</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6484825B-09F6-4E43-9101-763FB3E92EDB}"/>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142.05249699074193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8.3102513888879912</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8"/>
      <c r="E5" s="111"/>
      <c r="F5" s="112"/>
      <c r="G5" s="113">
        <f ca="1">IFERROR(NOW()-F5,"-")</f>
        <v>45967.052334722219</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45967.052334722219</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45967.052334722219</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45967.052334722219</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45967.052334722219</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45967.052334722219</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45967.052334722219</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45967.052334722219</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45967.052334722219</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45967.052334722219</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45967.052334722219</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45967.052334722219</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45967.052334722219</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45967.052334722219</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45967.052334722219</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45967.052334722219</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45967.052334722219</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45967.052334722219</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45967.052334722219</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45967.052334722219</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45967.052334722219</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45967.052334722219</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45967.052334722219</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45967.052334722219</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45967.052334722219</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45967.052334722219</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45967.052334722219</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45967.052334722219</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45967.052334722219</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45967.052334722219</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45967.052334722219</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45967.052334722219</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45967.052334722219</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45967.052334722219</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45967.052334722219</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45967.052334722219</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45967.052334722219</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45967.052334722219</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45967.052334722219</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45967.052334722219</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45967.052334722219</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45967.052334722219</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45967.052334722219</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45967.052334722219</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45967.052334722219</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45967.052334722219</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45967.052334722219</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45967.052334722219</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45967.052334722219</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45967.052334722219</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45967.052334722219</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45967.052334722219</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45967.052334722219</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45967.052334722219</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45967.052334722219</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45967.052334722219</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45967.052334722219</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45967.052334722219</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45967.052334722219</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45967.052334722219</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45967.052334722219</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45967.052334722219</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45967.052334722219</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45967.052334722219</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45967.052334722219</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45967.052334722219</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45967.052334722219</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45967.052334722219</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45967.052334722219</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45967.052334722219</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45967.052334722219</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45967.052334722219</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45967.052334722219</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45967.052334722219</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45967.052334722219</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45967.052334722219</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45967.052334722219</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45967.052334722219</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45967.052334722219</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45967.052334722219</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45967.052334722219</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45967.052334722219</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45967.052334722219</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45967.052334722219</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45967.052334722219</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45967.052334722219</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45967.052334722219</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45967.052334722219</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45967.052334722219</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45967.052334722219</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45967.052334722219</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45967.052334722219</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45967.052334722219</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45967.052334722219</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45967.052334722219</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10"/>
      <c r="B100" s="18" t="str">
        <f>IFERROR(VLOOKUP(D100,DB!A:K,11,0),"")</f>
        <v/>
      </c>
      <c r="C100" s="18"/>
      <c r="D100" s="18"/>
      <c r="E100" s="111"/>
      <c r="F100" s="112"/>
      <c r="G100" s="113">
        <f ca="1">IFERROR(NOW()-F100,"-")</f>
        <v>45967.052334722219</v>
      </c>
      <c r="H100" s="11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8"/>
    </row>
    <row r="101" spans="1:88" ht="31.5" customHeight="1">
      <c r="A101" s="110"/>
      <c r="B101" s="18" t="str">
        <f>IFERROR(VLOOKUP(D101,DB!A:K,11,0),"")</f>
        <v/>
      </c>
      <c r="C101" s="18"/>
      <c r="D101" s="18"/>
      <c r="E101" s="111"/>
      <c r="F101" s="112"/>
      <c r="G101" s="113">
        <f ca="1">IFERROR(NOW()-F101,"-")</f>
        <v>45967.052334722219</v>
      </c>
      <c r="H101" s="11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8"/>
    </row>
    <row r="102" spans="1:88" ht="31.5" customHeight="1">
      <c r="A102" s="110"/>
      <c r="B102" s="18" t="str">
        <f>IFERROR(VLOOKUP(D102,DB!A:K,11,0),"")</f>
        <v/>
      </c>
      <c r="C102" s="18"/>
      <c r="D102" s="18"/>
      <c r="E102" s="111"/>
      <c r="F102" s="112"/>
      <c r="G102" s="113">
        <f ca="1">IFERROR(NOW()-F102,"-")</f>
        <v>45967.052334722219</v>
      </c>
      <c r="H102" s="11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8"/>
    </row>
    <row r="103" spans="1:88" ht="31.5" customHeight="1">
      <c r="A103" s="155"/>
      <c r="B103" s="156" t="str">
        <f>IFERROR(VLOOKUP(D103,DB!A:K,11,0),"")</f>
        <v/>
      </c>
      <c r="C103" s="156"/>
      <c r="D103" s="156"/>
      <c r="E103" s="157"/>
      <c r="F103" s="158"/>
      <c r="G103" s="159">
        <f ca="1">IFERROR(NOW()-F103,"-")</f>
        <v>45967.052334722219</v>
      </c>
      <c r="H103" s="158"/>
      <c r="I103" s="156" t="str">
        <f>IFERROR(VLOOKUP(D103,DB!A:F,6,0),"")</f>
        <v/>
      </c>
      <c r="J103" s="156" t="str">
        <f>IFERROR(VLOOKUP(D103,DB!A:G,7,0),"")</f>
        <v/>
      </c>
      <c r="K103" s="160"/>
      <c r="L103" s="156" t="str">
        <f>IFERROR(VLOOKUP(D103,DB!A:I,9,0),"")</f>
        <v/>
      </c>
      <c r="M103" s="156"/>
      <c r="N103" s="156"/>
      <c r="O103" s="156"/>
      <c r="P103" s="156"/>
      <c r="Q103" s="156"/>
      <c r="R103" s="156"/>
      <c r="S103" s="156"/>
      <c r="T103" s="156"/>
      <c r="U103" s="156"/>
      <c r="V103" s="156"/>
      <c r="W103" s="156"/>
      <c r="X103" s="156"/>
      <c r="Y103" s="156"/>
      <c r="Z103" s="156"/>
      <c r="AA103" s="156"/>
      <c r="AB103" s="156"/>
      <c r="AC103" s="156"/>
      <c r="AD103" s="156"/>
      <c r="AE103" s="156"/>
      <c r="AF103" s="156"/>
      <c r="AG103" s="156"/>
      <c r="AH103" s="156"/>
      <c r="AI103" s="156"/>
      <c r="AJ103" s="156"/>
      <c r="AK103" s="156"/>
      <c r="AL103" s="156"/>
      <c r="AM103" s="156"/>
      <c r="AN103" s="156"/>
      <c r="AO103" s="156"/>
      <c r="AP103" s="156"/>
      <c r="AQ103" s="156"/>
      <c r="AR103" s="156"/>
      <c r="AS103" s="156"/>
      <c r="AT103" s="156"/>
      <c r="AU103" s="156"/>
      <c r="AV103" s="156"/>
      <c r="AW103" s="156"/>
      <c r="AX103" s="156"/>
      <c r="AY103" s="156"/>
      <c r="AZ103" s="156"/>
      <c r="BA103" s="156"/>
      <c r="BB103" s="156"/>
      <c r="BC103" s="156"/>
      <c r="BD103" s="156"/>
      <c r="BE103" s="156"/>
      <c r="BF103" s="156"/>
      <c r="BG103" s="156"/>
      <c r="BH103" s="156"/>
      <c r="BI103" s="156"/>
      <c r="BJ103" s="156"/>
      <c r="BK103" s="156"/>
      <c r="BL103" s="156"/>
      <c r="BM103" s="156"/>
      <c r="BN103" s="156"/>
      <c r="BO103" s="156"/>
      <c r="BP103" s="156"/>
      <c r="BQ103" s="156"/>
      <c r="BR103" s="156"/>
      <c r="BS103" s="156"/>
      <c r="BT103" s="156"/>
      <c r="BU103" s="156"/>
      <c r="BV103" s="156"/>
      <c r="BW103" s="156"/>
      <c r="BX103" s="156"/>
      <c r="BY103" s="156"/>
      <c r="BZ103" s="156"/>
      <c r="CA103" s="156"/>
      <c r="CB103" s="156"/>
      <c r="CC103" s="156"/>
      <c r="CD103" s="156"/>
      <c r="CE103" s="156"/>
      <c r="CF103" s="156"/>
      <c r="CG103" s="156"/>
      <c r="CH103" s="156"/>
      <c r="CI103" s="156"/>
      <c r="CJ103" s="161"/>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45967.052334953703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45967.052334953703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45967.052334953703</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45967.052334953703</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45967.052334953703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45967.052334953703</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45967.052334953703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45967.052334953703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45967.052334953703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45967.052334953703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45967.052334953703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45967.052334953703</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45967.052334953703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45967.052334953703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45967.052334953703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45967.052334953703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45967.052334953703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45967.052334953703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45967.052334953703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45967.052334953703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45967.052334953703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45967.052334953703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45967.052334953703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45967.052334953703</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45967.052334953703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45967.052334953703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45967.052334953703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45967.052334953703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45967.052334953703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45967.052334953703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45967.052334953703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45967.052334953703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45967.052334953703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45967.052334953703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45967.052334953703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45967.052334953703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45967.052334953703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45967.052334953703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45967.052334953703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45967.052334953703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45967.052334953703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45967.052334953703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45967.052334953703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45967.052334953703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45967.052334953703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45967.052334953703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45967.052334953703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45967.052334953703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45967.052334953703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45967.052334953703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45967.052334953703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45967.052334953703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45967.052334953703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45967.052334953703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45967.052334953703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45967.052334953703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45967.052334953703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45967.052334953703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45967.052334953703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45967.052334953703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45967.052334953703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45967.052334953703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45967.052334953703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45967.052334953703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45967.052334953703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45967.052334953703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45967.052334953703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45967.052334953703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45967.052334953703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45967.052334953703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45967.052334953703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45967.052334953703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45967.052334953703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45967.052334953703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45967.052334953703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45967.052334953703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45967.052334953703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45967.052334953703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45967.052334953703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45967.052334953703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45967.052334953703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45967.052334953703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45967.052334953703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45967.052334953703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45967.052334953703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45967.052334953703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45967.052334953703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45967.052334953703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45967.052334953703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45967.052334953703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45967.052334953703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45967.052334953703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45967.052334953703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45967.052334953703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45967.052334953703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45967.052334953703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45967.052334953703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45967.052334953703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45967.052334953703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45967.052334953703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45967.052334953703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45967.052334953703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45967.052334953703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45967.052334953703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45967.052334953703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45967.052334953703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45967.052334953703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45967.052334953703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45967.052334953703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45967.052334953703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45967.052334953703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45967.052334953703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45967.052334953703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45967.052334953703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45967.052334953703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45967.052334953703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45967.052334953703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45967.052334953703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45967.052334953703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45967.052334953703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45967.052334953703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45967.052334953703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45967.052334953703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45967.052334953703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45967.052334953703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45967.052334953703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45967.052334953703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45967.052334953703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45967.052334953703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45967.052334953703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45967.052334953703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45967.052334953703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45967.052334953703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45967.052334953703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45967.052334953703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45967.052334953703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45967.052334953703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45967.052334953703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45967.052334953703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45967.052334953703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45967.052334953703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45967.052334953703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45967.052334953703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45967.052334953703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45967.052334953703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45967.052334953703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45967.052334953703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45967.052334953703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45967.052334953703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45967.052334953703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45967.052334953703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45967.052334953703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45967.052334953703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45967.052334953703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45967.052334953703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45967.052334953703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45967.052334953703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45967.052334953703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45967.052334953703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45967.052334953703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45967.052334953703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45967.052334953703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45967.052334953703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45967.052334953703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45967.052334953703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45967.052334953703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45967.052334953703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45967.052334953703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45967.052334953703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45967.052334953703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45967.052334953703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45967.052334953703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45967.052334953703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45967.052334953703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45967.052334953703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45967.052334953703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45967.052334953703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45967.052334953703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45967.052334953703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45967.052334953703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45967.052334953703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45967.052334953703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45967.052334953703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45967.052334953703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45967.052334953703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45967.052334953703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45967.052334953703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45967.052334953703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45967.052334953703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45967.052334953703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45967.052334953703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45967.052334953703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45967.052334953703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45967.052334953703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45967.052334953703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45967.052334953703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45967.052334953703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45967.052334953703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45967.052334953703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45967.052334953703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45967.052334953703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45967.052334953703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45967.052334953703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45967.052334953703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45967.052334953703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45967.052334953703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45967.052334953703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45967.052334953703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45967.052334953703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45967.052334953703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45967.052334953703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45967.052334953703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45967.052334953703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45967.052334953703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45967.052334953703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45967.052334953703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45967.052334953703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45967.052334953703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45967.052334953703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45967.052334953703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45967.052334953703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45967.052334953703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45967.052334953703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45967.052334953703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45967.052334953703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45967.052334953703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45967.052334953703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45967.052334953703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45967.052334953703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45967.052334953703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45967.052334953703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45967.052334953703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45967.052334953703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45967.052334953703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45967.052334953703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45967.052334953703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45967.052334953703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45967.052334953703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45967.052334953703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45967.052334953703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45967.052334953703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45967.052334953703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45967.052334953703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45967.052334953703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45967.052334953703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45967.052334953703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45967.052334953703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45967.052334953703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45967.052334953703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45967.052334953703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45967.052334953703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45967.052334953703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45967.052334953703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45967.052334953703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45967.052334953703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45967.052334953703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45967.052334953703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45967.052334953703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45967.052334953703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45967.052334953703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45967.052334953703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45967.052334953703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45967.052334953703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45967.052334953703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45967.052334953703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45967.052334953703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45967.052334953703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45967.052334953703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45967.052334953703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45967.052334953703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45967.052334953703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45967.052334953703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45967.052334953703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45967.052334953703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45967.052334953703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45967.052334953703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45967.052334953703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45967.052334953703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45967.052334953703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45967.052334953703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45967.052334953703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45967.052334953703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45967.052334953703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45967.052334953703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45967.052334953703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45967.052334953703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45967.052334953703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45967.052334953703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45967.052334953703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45967.052334953703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45967.052334953703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45967.052334953703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45967.052334953703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45967.052334953703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45967.052334953703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45967.052334953703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45967.052334953703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45967.052334953703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45967.052334953703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45967.052334953703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45967.052334953703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45967.052334953703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45967.052334953703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45967.052334953703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45967.052334953703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45967.052334953703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45967.052334953703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45967.052334953703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45967.052334953703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45967.052334953703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45967.052334953703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45967.052334953703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45967.052334953703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45967.052334953703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45967.052334953703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45967.052334953703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45967.052334953703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45967.052334953703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45967.052334953703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45967.052334953703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45967.052334953703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45967.052334953703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45967.052334953703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45967.052334953703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45967.052334953703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45967.052334953703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45967.052334953703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45967.052334953703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45967.052334953703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45967.052334953703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45967.052334953703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45967.052334953703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45967.052334953703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45967.052334953703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45967.052334953703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45967.052334953703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45967.052334953703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45967.052334953703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45967.052334953703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45967.052334953703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45967.052334953703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45967.052334953703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45967.052334953703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45967.052334953703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45967.052334953703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45967.052334953703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45967.052334953703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45967.052334953703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45967.052334953703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45967.052334953703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45967.052334953703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45967.052334953703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45967.052334953703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45967.052334953703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45967.052334953703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45967.052334953703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45967.052334953703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45967.052334953703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45967.052334953703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45967.052334953703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45967.052334953703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45967.052334953703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45967.052334953703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45967.052334953703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45967.052334953703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45967.052334953703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45967.052334953703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45967.052334953703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45967.052334953703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45967.052334953703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45967.052334953703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45967.052334953703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45967.052334953703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45967.052334953703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45967.052334953703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45967.052334953703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45967.052334953703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45967.052334953703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45967.052334953703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45967.052334953703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45967.052334953703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45967.052334953703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45967.052334953703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45967.052334953703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45967.052334953703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45967.052334953703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45967.052334953703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45967.052334953703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45967.052334953703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45967.052334953703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45967.052334953703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45967.052334953703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45967.052334953703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45967.052334953703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45967.052334953703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45967.052334953703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45967.052334953703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45967.052334953703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45967.052334953703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45967.052334953703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45967.052334953703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45967.052334953703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45967.052334953703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45967.052334953703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45967.052334953703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45967.052334953703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45967.052334953703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45967.052334953703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45967.052334953703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45967.052334953703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45967.052334953703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45967.052334953703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45967.052334953703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45967.052334953703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45967.052334953703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45967.052334953703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45967.052334953703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45967.052334953703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45967.052334953703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45967.052334953703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45967.052334953703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45967.052334953703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45967.052334953703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45967.052334953703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45967.052334953703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45967.052334953703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45967.052334953703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45967.052334953703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45967.052334953703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45967.052334953703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45967.052334953703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45967.052334953703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45967.052334953703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45967.052334953703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45967.052334953703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45967.052334953703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45967.052334953703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45967.052334953703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45967.052334953703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45967.052334953703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45967.052334953703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45967.052334953703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45967.052334953703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45967.052334953703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45967.052334953703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45967.052334953703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45967.052334953703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45967.052334953703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45967.052334953703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45967.052334953703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45967.052334953703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45967.052334953703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45967.052334953703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45967.052334953703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45967.052334953703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45967.052334953703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45967.052334953703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45967.052334953703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45967.052334953703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45967.052334953703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45967.052334953703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45967.052334953703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45967.052334953703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45967.052334953703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45967.052334953703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45967.052334953703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45967.052334953703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45967.052334953703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45967.052334953703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45967.052334953703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45967.052334953703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45967.052334953703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45967.052334953703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45967.052334953703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45967.052334953703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45967.052334953703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45967.052334953703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45967.052334953703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45967.052334953703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45967.052334953703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45967.052334953703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45967.052334953703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45967.052334953703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45967.052334953703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45967.052334953703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45967.052334953703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45967.052334953703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45967.052334953703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45967.052334953703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45967.052334953703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45967.052334953703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45967.052334953703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45967.052334953703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45967.052334953703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45967.052334953703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45967.052334953703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45967.052334953703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45967.052334953703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45967.052334953703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45967.052334953703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45967.052334953703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45967.052334953703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45967.052334953703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45967.052334953703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45967.052334953703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45967.052334953703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45967.052334953703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45967.052334953703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45967.052334953703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45967.052334953703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45967.052334953703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45967.052334953703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45967.052334953703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45967.052334953703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45967.052334953703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45967.052334953703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45967.052334953703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45967.052334953703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45967.052334953703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45967.052334953703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45967.052334953703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45967.052334953703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45967.052334953703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45967.052334953703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45967.052334953703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45967.052334953703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45967.052334953703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45967.052334953703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45967.052334953703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45967.052334953703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45967.052334953703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45967.052334953703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45967.052334953703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45967.052334953703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45967.052334953703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45967.052334953703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45967.052334953703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45967.052334953703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45967.052334953703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45967.052334953703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45967.052334953703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45967.052334953703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45967.052334953703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45967.052334953703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45967.052334953703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45967.052334953703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45967.052334953703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45967.052334953703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45967.052334953703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45967.052334953703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45967.052334953703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45967.052334953703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45967.052334953703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45967.052334953703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45967.052334953703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45967.052334953703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45967.052334953703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45967.052334953703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45967.052334953703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45967.052334953703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45967.052334953703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45967.052334953703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45967.052334953703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45967.052334953703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45967.052334953703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45967.052334953703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45967.052334953703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45967.052334953703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45967.052334953703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45967.052334953703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45967.052334953703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45967.052334953703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45967.052334953703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45967.052334953703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45967.052334953703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45967.052334953703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45967.052334953703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45967.052334953703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45967.052334953703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45967.052334953703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45967.052334953703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45967.052334953703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45967.052334953703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45967.052334953703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45967.052334953703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45967.052334953703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45967.052334953703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45967.052334953703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45967.052334953703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45967.052334953703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45967.052334953703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45967.052334953703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45967.052334953703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45967.052334953703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45967.052334953703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45967.052334953703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45967.052334953703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45967.052334953703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45967.052334953703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45967.052334953703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45967.052334953703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45967.052334953703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45967.052334953703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45967.052334953703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45967.052334953703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45967.052334953703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45967.052334953703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45967.052334953703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45967.052334953703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45967.052334953703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45967.052334953703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45967.052334953703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45967.052334953703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45967.052334953703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45967.052334953703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45967.052334953703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45967.052334953703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45967.052334953703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45967.052334953703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45967.052334953703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45967.052334953703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45967.052334953703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45967.052334953703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45967.052334953703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45967.052334953703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45967.052334953703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45967.052334953703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45967.052334953703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45967.052334953703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45967.052334953703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45967.052334953703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45967.052334953703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45967.052334953703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45967.052334953703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45967.052334953703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45967.052334953703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45967.052334953703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45967.052334953703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45967.052334953703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45967.052334953703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45967.052334953703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45967.052334953703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45967.052334953703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45967.052334953703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45967.052334953703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45967.052334953703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45967.052334953703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45967.052334953703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45967.052334953703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45967.052334953703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45967.052334953703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45967.052334953703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45967.052334953703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45967.052334953703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45967.052334953703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45967.052334953703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45967.052334953703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45967.052334953703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45967.052334953703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45967.052334953703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45967.052334953703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45967.052334953703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45967.052334953703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45967.052334953703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45967.052334953703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45967.052334953703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45967.052334953703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45967.052334953703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45967.052334953703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45967.052334953703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45967.052334953703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45967.052334953703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45967.052334953703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45967.052334953703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45967.052334953703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45967.052334953703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45967.052334953703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45967.052334953703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45967.052334953703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45967.052334953703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45967.052334953703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45967.052334953703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45967.052334953703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45967.052334953703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45967.052334953703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45967.052334953703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45967.052334953703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45967.052334953703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45967.052334953703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45967.052334953703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45967.052334953703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45967.052334953703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45967.052334953703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45967.052334953703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45967.052334953703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45967.052334953703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45967.052334953703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45967.052334953703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45967.052334953703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45967.052334953703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45967.052334953703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45967.052334953703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45967.052334953703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45967.052334953703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45967.052334953703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45967.052334953703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45967.052334953703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45967.052334953703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45967.052334953703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45967.052334953703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45967.052334953703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45967.052334953703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45967.052334953703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45967.052334953703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45967.052334953703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45967.052334953703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45967.052334953703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45967.052334953703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45967.052334953703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45967.052334953703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45967.052334953703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45967.052334953703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45967.052334953703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45967.052334953703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45967.052334953703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45967.052334953703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45967.052334953703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45967.052334953703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45967.052334953703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45967.052334953703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45967.052334953703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45967.052334953703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45967.052334953703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45967.052334953703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45967.052334953703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45967.052334953703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45967.052334953703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45967.052334953703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45967.052334953703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45967.052334953703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45967.052334953703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45967.052334953703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45967.052334953703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45967.052334953703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45967.052334953703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45967.052334953703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45967.052334953703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45967.052334953703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45967.052334953703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45967.052334953703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45967.052334953703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45967.052334953703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45967.052334953703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45967.052334953703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45967.052334953703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45967.052334953703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45967.052334953703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45967.052334953703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45967.052334953703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45967.052334953703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45967.052334953703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45967.052334953703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45967.052334953703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45967.052334953703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45967.052334953703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45967.052334953703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45967.052334953703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45967.052334953703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45967.052334953703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45967.052334953703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45967.052334953703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45967.052334953703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45967.052334953703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45967.052334953703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45967.052334953703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45967.052334953703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45967.052334953703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45967.052334953703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45967.052334953703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45967.052334953703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45967.052334953703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45967.052334953703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45967.052334953703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45967.052334953703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45967.052334953703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45967.052334953703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45967.052334953703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45967.052334953703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45967.052334953703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45967.052334953703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45967.052334953703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45967.052334953703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45967.052334953703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45967.052334953703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45967.052334953703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45967.052334953703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45967.052334953703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45967.052334953703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45967.052334953703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45967.052334953703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45967.052334953703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45967.052334953703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45967.052334953703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45967.052334953703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45967.052334953703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45967.052334953703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45967.052334953703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45967.052334953703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45967.052334953703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45967.052334953703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45967.052334953703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45967.052334953703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45967.052334953703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45967.052334953703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45967.052334953703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45967.052334953703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45967.052334953703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45967.052334953703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45967.052334953703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45967.052334953703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45967.052334953703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45967.052334953703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45967.052334953703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45967.052334953703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45967.052334953703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45967.052334953703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45967.052334953703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45967.052334953703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45967.052334953703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45967.052334953703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45967.052334953703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45967.052334953703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45967.052334953703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45967.052334953703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45967.052334953703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45967.052334953703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45967.052334953703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45967.052334953703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45967.052334953703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45967.052334953703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45967.052334953703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45967.052334953703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45967.052334953703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45967.052334953703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45967.052334953703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45967.052334953703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45967.052334953703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45967.052334953703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45967.052334953703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45967.052334953703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45967.052334953703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45967.052334953703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45967.052334953703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45967.052334953703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45967.052334953703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45967.052334953703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45967.052334953703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45967.052334953703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45967.052334953703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45967.052334953703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45967.052334953703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45967.052334953703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45967.052334953703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45967.052334953703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45967.052334953703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45967.052334953703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45967.052334953703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45967.052334953703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45967.052334953703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45967.052334953703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45967.052334953703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45967.052334953703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45967.052334953703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45967.052334953703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45967.052334953703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45967.052334953703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45967.052334953703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45967.052334953703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45967.052334953703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45967.052334953703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45967.052334953703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45967.052334953703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45967.052334953703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45967.052334953703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45967.052334953703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45967.052334953703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45967.052334953703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45967.052334953703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45967.052334953703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45967.052334953703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45967.052334953703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45967.052334953703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45967.052334953703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45967.052334953703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45967.052334953703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45967.052334953703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45967.052334953703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45967.052334953703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45967.052334953703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45967.052334953703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45967.052334953703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45967.052334953703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45967.052334953703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45967.052334953703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45967.052334953703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45967.052334953703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45967.052334953703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45967.052334953703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45967.052334953703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45967.052334953703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45967.052334953703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45967.052334953703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45967.052334953703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45967.052334953703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45967.052334953703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45967.052334953703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45967.052334953703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45967.052334953703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45967.052334953703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45967.052334953703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45967.052334953703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45967.052334953703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45967.052334953703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45967.052334953703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45967.052334953703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45967.052334953703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45967.052334953703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45967.052334953703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45967.052334953703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45967.052334953703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45967.052334953703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45967.052334953703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45967.052334953703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45967.052334953703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45967.052334953703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45967.052334953703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45967.052334953703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45967.052334953703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45967.052334953703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45967.052334953703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45967.052334953703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45967.052334953703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45967.052334953703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45967.052334953703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45967.052334953703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45967.052334953703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45967.052334953703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45967.052334953703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45967.052334953703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45967.052334953703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45967.052334953703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45967.052334953703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45967.052334953703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45967.052334953703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45967.052334953703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45967.052334953703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45967.052334953703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45967.052334953703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45967.052334953703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45967.052334953703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45967.052334953703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45967.052334953703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45967.052334953703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45967.052334953703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45967.052334953703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45967.052334953703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45967.052334953703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45967.052334953703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45967.052334953703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45967.052334953703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45967.052334953703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45967.052334953703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45967.052334953703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45967.052334953703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45967.052334953703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45967.052334953703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45967.052334953703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45967.052334953703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45967.052334953703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45967.052334953703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45967.052334953703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45967.052334953703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45967.052334953703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45967.052334953703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45967.052334953703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45967.052334953703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45967.052334953703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45967.052334953703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45967.052334953703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45967.052334953703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45967.052334953703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45967.052334953703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45967.052334953703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45967.052334953703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45967.052334953703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45967.052334953703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45967.052334953703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45967.052334953703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45967.052334953703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45967.052334953703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45967.052334953703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45967.052334953703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45967.052334953703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45967.052334953703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45967.052334953703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45967.052334953703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45967.052334953703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45967.052334953703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45967.052334953703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45967.052334953703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45967.052334953703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45967.052334953703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45967.052334953703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45967.052334953703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45967.052334953703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45967.052334953703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45967.052334953703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45967.052334953703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45967.052334953703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45967.052334953703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45967.052334953703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45967.052334953703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45967.052334953703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45967.052334953703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45967.052334953703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45967.052334953703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45967.052334953703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45967.052334953703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45967.052334953703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45967.052334953703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45967.052334953703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45967.052334953703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45967.052334953703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45967.052334953703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45967.052334953703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45967.052334953703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45967.052334953703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45967.052334953703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45967.052334953703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45967.052334953703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45967.052334953703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45967.052334953703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45967.052334953703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45967.052334953703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45967.052334953703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45967.052334953703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45967.052334953703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45967.052334953703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45967.052334953703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45967.052334953703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45967.052334953703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45967.052334953703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45967.052334953703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45967.052334953703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45967.052334953703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45967.052334953703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45967.052334953703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45967.052334953703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45967.052334953703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45967.052334953703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45967.052334953703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45967.052334953703</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45967.052334953703</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263.5716173611072</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0.26883958333201008</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0.12872384259389946</v>
      </c>
      <c r="H4" s="120">
        <v>45966.917939814812</v>
      </c>
      <c r="I4" s="116" t="str">
        <f>IFERROR(VLOOKUP(D4,DB!A:F,6,0),"")</f>
        <v>Generator-SG</v>
      </c>
      <c r="J4" s="116" t="str">
        <f>IFERROR(VLOOKUP(D4,DB!A:G,7,0),"")</f>
        <v>Dead</v>
      </c>
      <c r="K4" s="122" t="s">
        <v>39114</v>
      </c>
      <c r="L4" s="118" t="str">
        <f>IFERROR(VLOOKUP(D4,DB!A:I,9,0),"")</f>
        <v>Latis</v>
      </c>
    </row>
    <row r="5" spans="1:16" ht="15" customHeight="1">
      <c r="A5" s="116" t="s">
        <v>39116</v>
      </c>
      <c r="B5" s="116" t="str">
        <f>IFERROR(VLOOKUP(D5,DB!A:K,11,0),"")</f>
        <v>R4</v>
      </c>
      <c r="C5" s="117">
        <v>1</v>
      </c>
      <c r="D5" s="92" t="s">
        <v>37933</v>
      </c>
      <c r="E5" s="95" t="s">
        <v>39021</v>
      </c>
      <c r="F5" s="120"/>
      <c r="G5" s="121">
        <f ca="1">IFERROR(NOW()-F5,"")</f>
        <v>45967.052334953703</v>
      </c>
      <c r="H5" s="120">
        <v>45966.973414351851</v>
      </c>
      <c r="I5" s="116" t="str">
        <f>IFERROR(VLOOKUP(D5,DB!A:F,6,0),"")</f>
        <v>SCECO</v>
      </c>
      <c r="J5" s="116" t="str">
        <f>IFERROR(VLOOKUP(D5,DB!A:G,7,0),"")</f>
        <v>Good</v>
      </c>
      <c r="K5" s="122" t="s">
        <v>39117</v>
      </c>
      <c r="L5" s="118" t="str">
        <f>IFERROR(VLOOKUP(D5,DB!A:I,9,0),"")</f>
        <v>Latis</v>
      </c>
    </row>
    <row r="6" spans="1:16" ht="15" customHeight="1">
      <c r="A6" s="116"/>
      <c r="B6" s="116" t="str">
        <f>IFERROR(VLOOKUP(D6,DB!A:K,11,0),"")</f>
        <v/>
      </c>
      <c r="C6" s="92"/>
      <c r="D6" s="92"/>
      <c r="E6" s="95"/>
      <c r="F6" s="120"/>
      <c r="G6" s="121">
        <f ca="1">IFERROR(NOW()-F6,"")</f>
        <v>45967.052334953703</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45967.052334953703</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45967.052334953703</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45967.052334953703</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45967.052334953703</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45967.052334953703</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45967.052334953703</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45967.052334953703</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45967.052334953703</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45967.052334953703</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45967.052334953703</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45967.052334953703</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45967.052334953703</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45967.052334953703</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45967.052334953703</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45967.052334953703</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45967.052334953703</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45967.052334953703</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45967.052334953703</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45967.052334953703</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45967.052334953703</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95"/>
      <c r="F27" s="120"/>
      <c r="G27" s="121">
        <f ca="1">IFERROR(NOW()-F27,"")</f>
        <v>45967.052334953703</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95"/>
      <c r="F28" s="120"/>
      <c r="G28" s="121">
        <f ca="1">IFERROR(NOW()-F28,"")</f>
        <v>45967.052334953703</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92"/>
      <c r="E29" s="119"/>
      <c r="F29" s="120"/>
      <c r="G29" s="121">
        <f ca="1">IFERROR(NOW()-F29,"")</f>
        <v>45967.052334953703</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92"/>
      <c r="E30" s="119"/>
      <c r="F30" s="120"/>
      <c r="G30" s="121">
        <f ca="1">IFERROR(NOW()-F30,"")</f>
        <v>45967.052334953703</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45967.052334953703</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45967.052334953703</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45967.052334953703</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45967.052334953703</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45967.052334953703</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45967.052334953703</v>
      </c>
      <c r="H36" s="120"/>
      <c r="I36" s="116" t="str">
        <f>IFERROR(VLOOKUP(D36,DB!A:F,6,0),"")</f>
        <v/>
      </c>
      <c r="J36" s="116" t="str">
        <f>IFERROR(VLOOKUP(D36,DB!A:G,7,0),"")</f>
        <v/>
      </c>
      <c r="K36" s="122"/>
      <c r="L36" s="118" t="str">
        <f>IFERROR(VLOOKUP(D36,DB!A:I,9,0),"")</f>
        <v/>
      </c>
    </row>
    <row r="37" spans="1:12" ht="15" customHeight="1">
      <c r="A37" s="116"/>
      <c r="B37" s="116" t="str">
        <f>IFERROR(VLOOKUP(D37,DB!A:K,11,0),"")</f>
        <v/>
      </c>
      <c r="C37" s="117"/>
      <c r="D37" s="118"/>
      <c r="E37" s="119"/>
      <c r="F37" s="120"/>
      <c r="G37" s="121">
        <f ca="1">IFERROR(NOW()-F37,"")</f>
        <v>45967.052334953703</v>
      </c>
      <c r="H37" s="120"/>
      <c r="I37" s="116" t="str">
        <f>IFERROR(VLOOKUP(D37,DB!A:F,6,0),"")</f>
        <v/>
      </c>
      <c r="J37" s="116" t="str">
        <f>IFERROR(VLOOKUP(D37,DB!A:G,7,0),"")</f>
        <v/>
      </c>
      <c r="K37" s="122"/>
      <c r="L37" s="118" t="str">
        <f>IFERROR(VLOOKUP(D37,DB!A:I,9,0),"")</f>
        <v/>
      </c>
    </row>
    <row r="38" spans="1:12" ht="15" customHeight="1">
      <c r="A38" s="116"/>
      <c r="B38" s="116" t="str">
        <f>IFERROR(VLOOKUP(D38,DB!A:K,11,0),"")</f>
        <v/>
      </c>
      <c r="C38" s="117"/>
      <c r="D38" s="118"/>
      <c r="E38" s="119"/>
      <c r="F38" s="120"/>
      <c r="G38" s="121">
        <f ca="1">IFERROR(NOW()-F38,"")</f>
        <v>45967.052334953703</v>
      </c>
      <c r="H38" s="120"/>
      <c r="I38" s="116" t="str">
        <f>IFERROR(VLOOKUP(D38,DB!A:F,6,0),"")</f>
        <v/>
      </c>
      <c r="J38" s="116" t="str">
        <f>IFERROR(VLOOKUP(D38,DB!A:G,7,0),"")</f>
        <v/>
      </c>
      <c r="K38" s="122"/>
      <c r="L38" s="118" t="str">
        <f>IFERROR(VLOOKUP(D38,DB!A:I,9,0),"")</f>
        <v/>
      </c>
    </row>
    <row r="39" spans="1:12" ht="15" customHeight="1">
      <c r="A39" s="123"/>
      <c r="B39" s="123" t="str">
        <f>IFERROR(VLOOKUP(D39,DB!A:K,11,0),"")</f>
        <v/>
      </c>
      <c r="C39" s="124"/>
      <c r="D39" s="125"/>
      <c r="E39" s="126"/>
      <c r="F39" s="127"/>
      <c r="G39" s="128">
        <f ca="1">IFERROR(NOW()-F39,"")</f>
        <v>45967.052334953703</v>
      </c>
      <c r="H39" s="127"/>
      <c r="I39" s="123" t="str">
        <f>IFERROR(VLOOKUP(D39,DB!A:F,6,0),"")</f>
        <v/>
      </c>
      <c r="J39" s="123" t="str">
        <f>IFERROR(VLOOKUP(D39,DB!A:G,7,0),"")</f>
        <v/>
      </c>
      <c r="K39" s="129"/>
      <c r="L39" s="125"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39118</v>
      </c>
      <c r="B2" s="37" t="str">
        <f>IFERROR(VLOOKUP(D2,DB!A:K,11,0),"")</f>
        <v>R5</v>
      </c>
      <c r="C2" s="37">
        <v>3</v>
      </c>
      <c r="D2" s="115" t="s">
        <v>36011</v>
      </c>
      <c r="E2" s="37" t="s">
        <v>39021</v>
      </c>
      <c r="F2" s="38">
        <v>45891.832060185188</v>
      </c>
      <c r="G2" s="138">
        <f ca="1">IFERROR(NOW()-F2,"")</f>
        <v>75.220274537030491</v>
      </c>
      <c r="H2" s="38">
        <v>45891.790393518517</v>
      </c>
      <c r="I2" s="37" t="str">
        <f>IFERROR(VLOOKUP(D2,DB!A:F,6,0),"")</f>
        <v>Generator-SG</v>
      </c>
      <c r="J2" s="37" t="str">
        <f>IFERROR(VLOOKUP(D2,DB!A:G,7,0),"")</f>
        <v>Vandalized</v>
      </c>
      <c r="K2" s="37" t="s">
        <v>39119</v>
      </c>
      <c r="L2" s="37" t="str">
        <f>IFERROR(VLOOKUP(D2,DB!A:I,9,0),"")</f>
        <v>Latis</v>
      </c>
      <c r="M2" s="114"/>
    </row>
    <row r="3" spans="1:13" ht="30.75">
      <c r="A3" s="37" t="s">
        <v>39120</v>
      </c>
      <c r="B3" s="37" t="str">
        <f>IFERROR(VLOOKUP(D3,DB!A:K,11,0),"")</f>
        <v>R5</v>
      </c>
      <c r="C3" s="37">
        <v>1</v>
      </c>
      <c r="D3" s="37" t="s">
        <v>33268</v>
      </c>
      <c r="E3" s="37" t="s">
        <v>39102</v>
      </c>
      <c r="F3" s="38">
        <v>45926.188877314817</v>
      </c>
      <c r="G3" s="138">
        <f t="shared" ref="G3" ca="1" si="0">IFERROR(NOW()-F3,"")</f>
        <v>40.863457638886757</v>
      </c>
      <c r="H3" s="38">
        <v>45926.158159722225</v>
      </c>
      <c r="I3" s="37" t="str">
        <f>IFERROR(VLOOKUP(D3,DB!A:F,6,0),"")</f>
        <v>SCECO</v>
      </c>
      <c r="J3" s="37" t="str">
        <f>IFERROR(VLOOKUP(D3,DB!A:G,7,0),"")</f>
        <v>Good</v>
      </c>
      <c r="K3" s="37" t="s">
        <v>39121</v>
      </c>
      <c r="L3" s="37" t="str">
        <f>IFERROR(VLOOKUP(D3,DB!A:I,9,0),"")</f>
        <v>Latis</v>
      </c>
      <c r="M3" s="114"/>
    </row>
    <row r="4" spans="1:13" ht="48" customHeight="1">
      <c r="A4" s="146" t="s">
        <v>39122</v>
      </c>
      <c r="B4" s="146" t="str">
        <f>IFERROR(VLOOKUP(D4,DB!A:K,11,0),"")</f>
        <v>R5</v>
      </c>
      <c r="C4" s="146">
        <v>1</v>
      </c>
      <c r="D4" s="146" t="s">
        <v>34758</v>
      </c>
      <c r="E4" s="146" t="s">
        <v>39102</v>
      </c>
      <c r="F4" s="147">
        <v>45948.661111111112</v>
      </c>
      <c r="G4" s="148">
        <f ca="1">IFERROR(NOW()-F4,"")</f>
        <v>18.391223842590989</v>
      </c>
      <c r="H4" s="147">
        <v>45948.661111111112</v>
      </c>
      <c r="I4" s="146" t="str">
        <f>IFERROR(VLOOKUP(D4,DB!A:F,6,0),"")</f>
        <v>SCECO</v>
      </c>
      <c r="J4" s="146" t="str">
        <f>IFERROR(VLOOKUP(D4,DB!A:G,7,0),"")</f>
        <v>Dead</v>
      </c>
      <c r="K4" s="146" t="s">
        <v>39123</v>
      </c>
      <c r="L4" s="146" t="str">
        <f>IFERROR(VLOOKUP(D4,DB!A:I,9,0),"")</f>
        <v>Latis</v>
      </c>
    </row>
    <row r="5" spans="1:13" ht="15">
      <c r="A5" s="146" t="s">
        <v>39124</v>
      </c>
      <c r="B5" s="146" t="str">
        <f>IFERROR(VLOOKUP(D5,DB!A:K,11,0),"")</f>
        <v>R5</v>
      </c>
      <c r="C5" s="146">
        <v>1</v>
      </c>
      <c r="D5" s="146" t="s">
        <v>32330</v>
      </c>
      <c r="E5" s="146" t="s">
        <v>39021</v>
      </c>
      <c r="F5" s="147">
        <v>45966.952418981484</v>
      </c>
      <c r="G5" s="148">
        <f ca="1">IFERROR(NOW()-F5,"")</f>
        <v>9.9915740735013969E-2</v>
      </c>
      <c r="H5" s="147">
        <v>45966.946793981479</v>
      </c>
      <c r="I5" s="146" t="str">
        <f>IFERROR(VLOOKUP(D5,DB!A:F,6,0),"")</f>
        <v>SCECO</v>
      </c>
      <c r="J5" s="146" t="str">
        <f>IFERROR(VLOOKUP(D5,DB!A:G,7,0),"")</f>
        <v>Dead</v>
      </c>
      <c r="K5" s="146" t="s">
        <v>39125</v>
      </c>
      <c r="L5" s="146" t="str">
        <f>IFERROR(VLOOKUP(D5,DB!A:I,9,0),"")</f>
        <v>Latis</v>
      </c>
    </row>
    <row r="6" spans="1:13" ht="15">
      <c r="A6" s="146"/>
      <c r="B6" s="146" t="str">
        <f>IFERROR(VLOOKUP(D6,DB!A:K,11,0),"")</f>
        <v/>
      </c>
      <c r="C6" s="146"/>
      <c r="D6" s="146"/>
      <c r="E6" s="146"/>
      <c r="F6" s="147"/>
      <c r="G6" s="148">
        <f ca="1">IFERROR(NOW()-F6,"")</f>
        <v>45967.052334722219</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45967.052334722219</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45967.052334722219</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45967.052334722219</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45967.052334722219</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45967.052334722219</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45967.052334722219</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45967.052334722219</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45967.052334722219</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45967.052334722219</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45967.052334722219</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45967.052334722219</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45967.052334722219</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45967.052334722219</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45967.052334722219</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45967.052334722219</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45967.052334722219</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45967.052334722219</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45967.052334722219</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45967.052334722219</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45967.052334722219</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45967.052334722219</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45967.052334722219</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45967.052334722219</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45967.052334722219</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45967.052334722219</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45967.052334722219</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45967.052334722219</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45967.052334722219</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45967.052334722219</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45967.052334722219</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45967.052334722219</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45967.052334722219</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45967.052334722219</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45967.052334722219</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45967.052334722219</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45967.052334722219</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45967.052334722219</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45967.052334722219</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45967.052334722219</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45967.052334722219</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45967.052334722219</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45967.052334722219</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45967.052334722219</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45967.052334722219</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45967.052334722219</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45967.052334722219</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45967.052334722219</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45967.052334722219</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45967.052334722219</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45967.052334722219</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45967.052334722219</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45967.052334722219</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45967.052334722219</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45967.052334722219</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45967.052334722219</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45967.052334722219</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45967.052334722219</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45967.052334722219</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45967.052334722219</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45967.052334722219</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45967.052334722219</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45967.052334722219</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45967.052334722219</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45967.052334722219</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45967.052334722219</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45967.052334722219</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45967.052334722219</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45967.052334722219</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45967.052334722219</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45967.052334722219</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45967.052334722219</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45967.052334722219</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45967.052334722219</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45967.052334722219</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45967.052334722219</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45967.052334722219</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45967.052334722219</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45967.052334722219</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45967.052334722219</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45967.052334722219</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45967.052334722219</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45967.052334722219</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45967.052334722219</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45967.052334722219</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45967.052334722219</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45967.052334722219</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45967.052334722219</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45967.052334722219</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45967.052334722219</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45967.052334722219</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45967.052334722219</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45967.052334722219</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45967.052334722219</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45967.052334722219</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45967.052334722219</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45967.052334722219</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45967.052334722219</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45967.052334722219</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45967.052334722219</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45967.052334722219</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45967.052334722219</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45967.052334722219</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45967.052334722219</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45967.052334722219</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45967.052334722219</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45967.052334722219</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45967.052334722219</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45967.052334722219</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45967.052334722219</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45967.052334722219</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45967.052334722219</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45967.052334722219</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45967.052334722219</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45967.052334722219</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45967.052334722219</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45967.052334722219</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45967.052334722219</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45967.052334722219</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45967.052334722219</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45967.052334722219</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45967.052334722219</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45967.052334722219</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45967.052334722219</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45967.052334722219</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45967.052334722219</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45967.052334722219</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45967.052334722219</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45967.052334722219</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45967.052334722219</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45967.052334722219</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45967.052334722219</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45967.052334722219</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45967.052334722219</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45967.052334722219</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45967.052334722219</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45967.052334722219</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45967.052334722219</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45967.052334722219</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45967.052334722219</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45967.052334722219</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45967.052334722219</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45967.052334722219</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45967.052334722219</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45967.052334722219</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45967.052334722219</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45967.052334722219</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45967.052334722219</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45967.052334722219</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45967.052334722219</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45967.052334722219</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45967.052334722219</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45967.052334722219</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45967.052334722219</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45967.052334722219</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45967.052334722219</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45967.052334722219</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45967.052334722219</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45967.052334722219</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45967.052334722219</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45967.052334722219</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45967.052334722219</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45967.052334722219</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45967.052334722219</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45967.052334722219</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45967.052334722219</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45967.052334722219</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45967.052334722219</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45967.052334722219</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45967.052334722219</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45967.052334722219</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45967.052334722219</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45967.052334722219</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45967.052334722219</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45967.052334722219</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45967.052334722219</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45967.052334722219</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45967.052334722219</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45967.052334722219</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45967.052334722219</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45967.052334722219</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45967.052334722219</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45967.052334722219</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45967.052334722219</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45967.052334722219</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45967.052334722219</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45967.052334722219</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45967.052334722219</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45967.052334722219</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45967.052334722219</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45967.052334722219</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45967.052334722219</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45967.052334722219</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45967.052334722219</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45967.052334722219</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45967.052334722219</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45967.052334722219</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45967.052334722219</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45967.052334722219</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45967.052334722219</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45967.052334722219</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45967.052334722219</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45967.052334722219</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45967.052334722219</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45967.052334722219</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45967.052334722219</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45967.052334722219</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45967.052334722219</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45967.052334722219</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45967.052334722219</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45967.052334722219</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45967.052334722219</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45967.052334722219</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45967.052334722219</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45967.052334722219</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45967.052334722219</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45967.052334722219</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45967.052334722219</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45967.052334722219</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45967.052334722219</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45967.052334722219</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45967.052334722219</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45967.052334722219</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45967.052334722219</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45967.052334722219</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45967.052334722219</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45967.052334722219</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45967.052334722219</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45967.052334722219</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45967.052334722219</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45967.052334722219</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45967.052334722219</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45967.052334722219</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45967.052334722219</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45967.052334722219</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45967.052334722219</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45967.052334722219</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45967.052334722219</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45967.052334722219</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45967.052334722219</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45967.052334722219</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45967.052334722219</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45967.052334722219</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45967.052334722219</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45967.052334722219</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45967.052334722219</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45967.052334722219</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45967.052334722219</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45967.052334722219</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45967.052334722219</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45967.052334722219</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45967.052334722219</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45967.052334722219</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45967.052334722219</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45967.052334722219</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45967.052334722219</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45967.052334722219</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45967.052334722219</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45967.052334722219</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45967.052334722219</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45967.052334722219</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45967.052334722219</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45967.052334722219</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45967.052334722219</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45967.052334722219</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45967.052334722219</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45967.052334722219</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45967.052334722219</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45967.052334722219</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45967.052334722219</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45967.052334722219</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45967.052334722219</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45967.052334722219</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45967.052334722219</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45967.052334722219</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45967.052334722219</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45967.052334722219</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45967.052334722219</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45967.052334722219</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45967.052334722219</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45967.052334722219</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45967.052334722219</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45967.052334722219</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45967.052334722219</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45967.052334722219</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45967.052334953703</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45967.052334953703</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45967.052334953703</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45967.052334953703</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45967.052334953703</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45967.052334953703</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45967.052334953703</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45967.052334953703</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45967.052334953703</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45967.052334953703</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45967.052334953703</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45967.052334953703</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45967.052334953703</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45967.052334953703</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45967.052334953703</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45967.052334953703</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45967.052334953703</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45967.052334953703</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45967.052334953703</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45967.052334953703</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45967.052334953703</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45967.052334953703</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45967.052334953703</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45967.052334953703</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45967.052334953703</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45967.052334953703</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45967.052334953703</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45967.052334722219</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45967.052334722219</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45967.052334722219</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45967.052334722219</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45967.052334722219</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45967.052334722219</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45967.052334722219</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45967.052334722219</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45967.052334722219</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45967.052334722219</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45967.052334722219</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45967.052334722219</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45967.052334722219</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45967.052334722219</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45967.052334722219</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45967.052334722219</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45967.052334722219</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45967.052334722219</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45967.052334722219</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2025-11-05T22:17:59Z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