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489" documentId="120_S{2AC9BD13-BADA-5192-A53E-5A8FF88502F6}" xr6:coauthVersionLast="47" xr6:coauthVersionMax="47" xr10:uidLastSave="{86D396CF-4DCA-40D5-8112-ECEC563F5CEB}"/>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6" i="4" l="1"/>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4" i="5"/>
  <c r="G4" i="5"/>
  <c r="I4" i="5"/>
  <c r="J4" i="5"/>
  <c r="L4" i="5"/>
  <c r="G3" i="5"/>
  <c r="G2" i="4"/>
  <c r="J2" i="1"/>
  <c r="L2" i="1"/>
  <c r="L3" i="4"/>
  <c r="L4" i="4"/>
  <c r="L5" i="4"/>
  <c r="L6" i="4"/>
  <c r="L7" i="4"/>
  <c r="L8" i="4"/>
  <c r="L9" i="4"/>
  <c r="L10" i="4"/>
  <c r="L11" i="4"/>
  <c r="L12" i="4"/>
  <c r="L13" i="4"/>
  <c r="L14" i="4"/>
  <c r="L15" i="4"/>
  <c r="L16" i="4"/>
  <c r="L17" i="4"/>
  <c r="L18" i="4"/>
  <c r="L19" i="4"/>
  <c r="L20" i="4"/>
  <c r="J3" i="4"/>
  <c r="J4" i="4"/>
  <c r="J5" i="4"/>
  <c r="J6" i="4"/>
  <c r="J7" i="4"/>
  <c r="J8" i="4"/>
  <c r="J9" i="4"/>
  <c r="J10" i="4"/>
  <c r="J11" i="4"/>
  <c r="J12" i="4"/>
  <c r="J13" i="4"/>
  <c r="J14" i="4"/>
  <c r="J15" i="4"/>
  <c r="J16" i="4"/>
  <c r="J17" i="4"/>
  <c r="J18" i="4"/>
  <c r="J19" i="4"/>
  <c r="J20" i="4"/>
  <c r="I3" i="4"/>
  <c r="I4" i="4"/>
  <c r="I5" i="4"/>
  <c r="I6" i="4"/>
  <c r="I7" i="4"/>
  <c r="I8" i="4"/>
  <c r="I9" i="4"/>
  <c r="I10" i="4"/>
  <c r="I11" i="4"/>
  <c r="I12" i="4"/>
  <c r="I13" i="4"/>
  <c r="I14" i="4"/>
  <c r="I15" i="4"/>
  <c r="I16" i="4"/>
  <c r="I17" i="4"/>
  <c r="I18" i="4"/>
  <c r="I19" i="4"/>
  <c r="I20" i="4"/>
  <c r="G3" i="4"/>
  <c r="G4" i="4"/>
  <c r="G5" i="4"/>
  <c r="G6" i="4"/>
  <c r="G7" i="4"/>
  <c r="G8" i="4"/>
  <c r="G9" i="4"/>
  <c r="G10" i="4"/>
  <c r="G11" i="4"/>
  <c r="G12" i="4"/>
  <c r="G13" i="4"/>
  <c r="G14" i="4"/>
  <c r="G15" i="4"/>
  <c r="G16" i="4"/>
  <c r="G17" i="4"/>
  <c r="G18" i="4"/>
  <c r="G19" i="4"/>
  <c r="G20" i="4"/>
  <c r="B3" i="4"/>
  <c r="B4" i="4"/>
  <c r="B5" i="4"/>
  <c r="B6" i="4"/>
  <c r="B7" i="4"/>
  <c r="B8" i="4"/>
  <c r="B9" i="4"/>
  <c r="B10" i="4"/>
  <c r="B11" i="4"/>
  <c r="B12" i="4"/>
  <c r="B13" i="4"/>
  <c r="B14" i="4"/>
  <c r="B15" i="4"/>
  <c r="B16" i="4"/>
  <c r="B17" i="4"/>
  <c r="B18" i="4"/>
  <c r="B19" i="4"/>
  <c r="B2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<sst xmlns="http://schemas.openxmlformats.org/spreadsheetml/2006/main" count="180275" uniqueCount="39124">
  <si>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</si>
  <si>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</si>
  <si>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</si>
  <si>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</si>
  <si>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</si>
  <si>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</si>
  <si>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</si>
  <si>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</si>
  <si>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</si>
  <si>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</si>
  <si>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</si>
  <si>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</si>
  <si>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</si>
  <si>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</si>
  <si>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</si>
  <si>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</si>
  <si>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</si>
  <si>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</si>
  <si>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</si>
  <si>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</si>
  <si>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</si>
  <si>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</si>
  <si>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</si>
  <si>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</si>
  <si>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</si>
  <si>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</si>
  <si>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</si>
  <si>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</si>
  <si>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</si>
  <si>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</si>
  <si>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</si>
  <si>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</si>
  <si>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</si>
  <si>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</si>
  <si>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</si>
  <si>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</si>
  <si>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</si>
  <si>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</si>
  <si>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</si>
  <si>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</si>
  <si>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</si>
  <si>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</si>
  <si>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</si>
  <si>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</si>
  <si>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</si>
  <si>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</si>
  <si>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</si>
  <si>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</si>
  <si>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</si>
  <si>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</si>
  <si>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</si>
  <si>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</si>
  <si>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</si>
  <si>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</si>
  <si>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</si>
  <si>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</si>
  <si>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</si>
  <si>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</si>
  <si>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</si>
  <si>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</si>
  <si>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</si>
  <si>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</si>
  <si>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</si>
  <si>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</si>
  <si>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</si>
  <si>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</si>
  <si>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</si>
  <si>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</si>
  <si>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</si>
  <si>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</si>
  <si>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</si>
  <si>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</si>
  <si>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</si>
  <si>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</si>
  <si>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</si>
  <si>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</si>
  <si>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</si>
  <si>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</si>
  <si>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</si>
  <si>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</si>
  <si>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</si>
  <si>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</si>
  <si>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</si>
  <si>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</si>
  <si>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</si>
  <si>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</si>
  <si>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</si>
  <si>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</si>
  <si>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</si>
  <si>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</si>
  <si>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</si>
  <si>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</si>
  <si>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</si>
  <si>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</si>
  <si>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</si>
  <si>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</si>
  <si>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</si>
  <si>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</si>
  <si>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</si>
  <si>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</si>
  <si>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</si>
  <si>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</si>
  <si>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</si>
  <si>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</si>
  <si>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</si>
  <si>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</si>
  <si>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</si>
  <si>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</si>
  <si>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</si>
  <si>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</si>
  <si>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</si>
  <si>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</si>
  <si>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</si>
  <si>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</si>
  <si>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</si>
  <si>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</si>
  <si>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</si>
  <si>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</si>
  <si>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</si>
  <si>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</si>
  <si>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</si>
  <si>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</si>
  <si>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</si>
  <si>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</si>
  <si>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</si>
  <si>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</si>
  <si>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</si>
  <si>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</si>
  <si>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</si>
  <si>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</si>
  <si>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</si>
  <si>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</si>
  <si>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</si>
  <si>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</si>
  <si>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</si>
  <si>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</si>
  <si>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</si>
  <si>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</si>
  <si>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</si>
  <si>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</si>
  <si>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</si>
  <si>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</si>
  <si>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</si>
  <si>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</si>
  <si>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</si>
  <si>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</si>
  <si>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</si>
  <si>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</si>
  <si>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</si>
  <si>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</si>
  <si>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</si>
  <si>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</si>
  <si>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</si>
  <si>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</si>
  <si>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</si>
  <si>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</si>
  <si>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</si>
  <si>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</si>
  <si>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</si>
  <si>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</si>
  <si>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</si>
  <si>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</si>
  <si>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</si>
  <si>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</si>
  <si>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</si>
  <si>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</si>
  <si>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</si>
  <si>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</si>
  <si>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</si>
  <si>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</si>
  <si>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</si>
  <si>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</si>
  <si>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</si>
  <si>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</si>
  <si>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</si>
  <si>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</si>
  <si>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</si>
  <si>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</si>
  <si>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</si>
  <si>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</si>
  <si>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</si>
  <si>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</si>
  <si>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</si>
  <si>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</si>
  <si>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</si>
  <si>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</si>
  <si>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</si>
  <si>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</si>
  <si>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</si>
  <si>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</si>
  <si>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</si>
  <si>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</si>
  <si>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</si>
  <si>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</si>
  <si>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</si>
  <si>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</si>
  <si>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</si>
  <si>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</si>
  <si>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</si>
  <si>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</si>
  <si>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</si>
  <si>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</si>
  <si>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</si>
  <si>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</si>
  <si>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</si>
  <si>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</si>
  <si>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</si>
  <si>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</si>
  <si>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</si>
  <si>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</si>
  <si>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</si>
  <si>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</si>
  <si>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</si>
  <si>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</si>
  <si>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</si>
  <si>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</si>
  <si>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</si>
  <si>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</si>
  <si>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</si>
  <si>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</si>
  <si>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</si>
  <si>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</si>
  <si>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</si>
  <si>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</si>
  <si>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</si>
  <si>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</si>
  <si>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</si>
  <si>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</si>
  <si>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</si>
  <si>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</si>
  <si>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</si>
  <si>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</si>
  <si>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</si>
  <si>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</si>
  <si>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</si>
  <si>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</si>
  <si>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</si>
  <si>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</si>
  <si>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</si>
  <si>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</si>
  <si>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</si>
  <si>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</si>
  <si>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</si>
  <si>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</si>
  <si>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</si>
  <si>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</si>
  <si>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</si>
  <si>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</si>
  <si>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</si>
  <si>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</si>
  <si>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</si>
  <si>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</si>
  <si>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</si>
  <si>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</si>
  <si>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</si>
  <si>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</si>
  <si>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</si>
  <si>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</si>
  <si>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</si>
  <si>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</si>
  <si>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</si>
  <si>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</si>
  <si>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</si>
  <si>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</si>
  <si>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</si>
  <si>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</si>
  <si>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</si>
  <si>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</si>
  <si>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</si>
  <si>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</si>
  <si>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</si>
  <si>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</si>
  <si>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</si>
  <si>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</si>
  <si>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</si>
  <si>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</si>
  <si>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</si>
  <si>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</si>
  <si>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</si>
  <si>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</si>
  <si>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</si>
  <si>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</si>
  <si>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</si>
  <si>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</si>
  <si>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</si>
  <si>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</si>
  <si>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</si>
  <si>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</si>
  <si>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</si>
  <si>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</si>
  <si>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</si>
  <si>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</si>
  <si>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</si>
  <si>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</si>
  <si>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</si>
  <si>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</si>
  <si>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</si>
  <si>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</si>
  <si>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</si>
  <si>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</si>
  <si>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</si>
  <si>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</si>
  <si>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</si>
  <si>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</si>
  <si>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</si>
  <si>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</si>
  <si>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</si>
  <si>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</si>
  <si>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</si>
  <si>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</si>
  <si>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</si>
  <si>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</si>
  <si>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</si>
  <si>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</si>
  <si>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</si>
  <si>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</si>
  <si>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</si>
  <si>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</si>
  <si>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</si>
  <si>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</si>
  <si>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</si>
  <si>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</si>
  <si>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</si>
  <si>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</si>
  <si>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</si>
  <si>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</si>
  <si>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</si>
  <si>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</si>
  <si>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</si>
  <si>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</si>
  <si>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</si>
  <si>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</si>
  <si>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</si>
  <si>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</si>
  <si>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</si>
  <si>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</si>
  <si>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</si>
  <si>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</si>
  <si>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</si>
  <si>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</si>
  <si>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</si>
  <si>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</si>
  <si>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</si>
  <si>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</si>
  <si>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</si>
  <si>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</si>
  <si>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</si>
  <si>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</si>
  <si>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</si>
  <si>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</si>
  <si>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</si>
  <si>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</si>
  <si>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</si>
  <si>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</si>
  <si>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</si>
  <si>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</si>
  <si>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</si>
  <si>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</si>
  <si>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</si>
  <si>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</si>
  <si>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</si>
  <si>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</si>
  <si>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</si>
  <si>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</si>
  <si>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</si>
  <si>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</si>
  <si>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</si>
  <si>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</si>
  <si>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</si>
  <si>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</si>
  <si>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</si>
  <si>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</si>
  <si>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</si>
  <si>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</si>
  <si>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</si>
  <si>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</si>
  <si>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</si>
  <si>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</si>
  <si>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</si>
  <si>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</si>
  <si>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</si>
  <si>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</si>
  <si>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</si>
  <si>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</si>
  <si>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</si>
  <si>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</si>
  <si>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</si>
  <si>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</si>
  <si>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</si>
  <si>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</si>
  <si>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</si>
  <si>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</si>
  <si>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</si>
  <si>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</si>
  <si>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</si>
  <si>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</si>
  <si>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</si>
  <si>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</si>
  <si>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</si>
  <si>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</si>
  <si>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</si>
  <si>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</si>
  <si>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</si>
  <si>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</si>
  <si>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</si>
  <si>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</si>
  <si>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</si>
  <si>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</si>
  <si>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</si>
  <si>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</si>
  <si>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</si>
  <si>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</si>
  <si>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</si>
  <si>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</si>
  <si>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</si>
  <si>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</si>
  <si>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</si>
  <si>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</si>
  <si>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</si>
  <si>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</si>
  <si>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</si>
  <si>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</si>
  <si>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</si>
  <si>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</si>
  <si>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</si>
  <si>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</si>
  <si>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</si>
  <si>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</si>
  <si>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</si>
  <si>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</si>
  <si>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</si>
  <si>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</si>
  <si>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</si>
  <si>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</si>
  <si>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</si>
  <si>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</si>
  <si>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</si>
  <si>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</si>
  <si>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</si>
  <si>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</si>
  <si>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</si>
  <si>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</si>
  <si>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</si>
  <si>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</si>
  <si>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</si>
  <si>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</si>
  <si>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</si>
  <si>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</si>
  <si>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</si>
  <si>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</si>
  <si>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</si>
  <si>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</si>
  <si>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</si>
  <si>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</si>
  <si>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</si>
  <si>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</si>
  <si>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</si>
  <si>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</si>
  <si>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</si>
  <si>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</si>
  <si>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</si>
  <si>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</si>
  <si>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</si>
  <si>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</si>
  <si>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</si>
  <si>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</si>
  <si>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</si>
  <si>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</si>
  <si>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</si>
  <si>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</si>
  <si>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</si>
  <si>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</si>
  <si>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</si>
  <si>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</si>
  <si>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</si>
  <si>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</si>
  <si>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</si>
  <si>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</si>
  <si>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</si>
  <si>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</si>
  <si>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</si>
  <si>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</si>
  <si>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</si>
  <si>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</si>
  <si>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</si>
  <si>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</si>
  <si>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</si>
  <si>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</si>
  <si>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</si>
  <si>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</si>
  <si>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</si>
  <si>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</si>
  <si>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</si>
  <si>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</si>
  <si>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</si>
  <si>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</si>
  <si>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</si>
  <si>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</si>
  <si>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</si>
  <si>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</si>
  <si>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</si>
  <si>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</si>
  <si>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</si>
  <si>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</si>
  <si>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</si>
  <si>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</si>
  <si>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</si>
  <si>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</si>
  <si>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</si>
  <si>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</si>
  <si>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</si>
  <si>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</si>
  <si>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</si>
  <si>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</si>
  <si>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</si>
  <si>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</si>
  <si>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</si>
  <si>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</si>
  <si>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</si>
  <si>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</si>
  <si>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</si>
  <si>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</si>
  <si>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</si>
  <si>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</si>
  <si>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</si>
  <si>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</si>
  <si>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</si>
  <si>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</si>
  <si>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</si>
  <si>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</si>
  <si>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</si>
  <si>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</si>
  <si>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</si>
  <si>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</si>
  <si>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</si>
  <si>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</si>
  <si>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</si>
  <si>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</si>
  <si>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</si>
  <si>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</si>
  <si>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</si>
  <si>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</si>
  <si>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</si>
  <si>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</si>
  <si>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</si>
  <si>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</si>
  <si>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</si>
  <si>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</si>
  <si>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</si>
  <si>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</si>
  <si>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</si>
  <si>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</si>
  <si>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</si>
  <si>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</si>
  <si>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</si>
  <si>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</si>
  <si>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</si>
  <si>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</si>
  <si>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</si>
  <si>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</si>
  <si>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</si>
  <si>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</si>
  <si>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</si>
  <si>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</si>
  <si>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</si>
  <si>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</si>
  <si>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</si>
  <si>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</si>
  <si>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</si>
  <si>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</si>
  <si>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</si>
  <si>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</si>
  <si>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</si>
  <si>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</si>
  <si>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</si>
  <si>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</si>
  <si>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</si>
  <si>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</si>
  <si>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</si>
  <si>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</si>
  <si>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</si>
  <si>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</si>
  <si>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</si>
  <si>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</si>
  <si>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</si>
  <si>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</si>
  <si>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</si>
  <si>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</si>
  <si>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</si>
  <si>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</si>
  <si>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</si>
  <si>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</si>
  <si>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</si>
  <si>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</si>
  <si>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</si>
  <si>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</si>
  <si>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</si>
  <si>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</si>
  <si>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</si>
  <si>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</si>
  <si>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</si>
  <si>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</si>
  <si>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</si>
  <si>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</si>
  <si>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</si>
  <si>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</si>
  <si>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</si>
  <si>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</si>
  <si>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</si>
  <si>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</si>
  <si>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</si>
  <si>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</si>
  <si>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</si>
  <si>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</si>
  <si>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</si>
  <si>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</si>
  <si>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</si>
  <si>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</si>
  <si>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</si>
  <si>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</si>
  <si>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</si>
  <si>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</si>
  <si>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</si>
  <si>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</si>
  <si>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</si>
  <si>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</si>
  <si>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</si>
  <si>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</si>
  <si>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</si>
  <si>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</si>
  <si>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</si>
  <si>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</si>
  <si>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</si>
  <si>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</si>
  <si>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</si>
  <si>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</si>
  <si>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</si>
  <si>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</si>
  <si>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</si>
  <si>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</si>
  <si>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</si>
  <si>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</si>
  <si>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</si>
  <si>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</si>
  <si>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</si>
  <si>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</si>
  <si>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</si>
  <si>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</si>
  <si>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</si>
  <si>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</si>
  <si>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</si>
  <si>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</si>
  <si>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</si>
  <si>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</si>
  <si>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</si>
  <si>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</si>
  <si>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</si>
  <si>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</si>
  <si>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</si>
  <si>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</si>
  <si>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</si>
  <si>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</si>
  <si>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</si>
  <si>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</si>
  <si>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</si>
  <si>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</si>
  <si>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</si>
  <si>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</si>
  <si>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</si>
  <si>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</si>
  <si>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</si>
  <si>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</si>
  <si>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</si>
  <si>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</si>
  <si>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</si>
  <si>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</si>
  <si>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</si>
  <si>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</si>
  <si>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</si>
  <si>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</si>
  <si>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</si>
  <si>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</si>
  <si>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</si>
  <si>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</si>
  <si>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</si>
  <si>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</si>
  <si>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</si>
  <si>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</si>
  <si>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</si>
  <si>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</si>
  <si>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</si>
  <si>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</si>
  <si>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</si>
  <si>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</si>
  <si>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</si>
  <si>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</si>
  <si>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</si>
  <si>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</si>
  <si>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</si>
  <si>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</si>
  <si>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</si>
  <si>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</si>
  <si>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</si>
  <si>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</si>
  <si>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</si>
  <si>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</si>
  <si>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</si>
  <si>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</si>
  <si>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</si>
  <si>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</si>
  <si>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</si>
  <si>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</si>
  <si>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</si>
  <si>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</si>
  <si>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</si>
  <si>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</si>
  <si>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</si>
  <si>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</si>
  <si>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</si>
  <si>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</si>
  <si>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</si>
  <si>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</si>
  <si>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</si>
  <si>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</si>
  <si>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</si>
  <si>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</si>
  <si>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</si>
  <si>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</si>
  <si>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</si>
  <si>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</si>
  <si>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</si>
  <si>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</si>
  <si>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</si>
  <si>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</si>
  <si>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</si>
  <si>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</si>
  <si>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</si>
  <si>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</si>
  <si>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</si>
  <si>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</si>
  <si>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</si>
  <si>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</si>
  <si>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</si>
  <si>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</si>
  <si>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</si>
  <si>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</si>
  <si>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</si>
  <si>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</si>
  <si>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</si>
  <si>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</si>
  <si>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</si>
  <si>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</si>
  <si>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</si>
  <si>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</si>
  <si>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</si>
  <si>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</si>
  <si>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</si>
  <si>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</si>
  <si>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</si>
  <si>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</si>
  <si>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</si>
  <si>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</si>
  <si>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</si>
  <si>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</si>
  <si>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</si>
  <si>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</si>
  <si>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</si>
  <si>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</si>
  <si>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</si>
  <si>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</si>
  <si>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</si>
  <si>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</si>
  <si>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</si>
  <si>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</si>
  <si>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</si>
  <si>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</si>
  <si>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</si>
  <si>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</si>
  <si>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</si>
  <si>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</si>
  <si>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</si>
  <si>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</si>
  <si>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</si>
  <si>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</si>
  <si>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</si>
  <si>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</si>
  <si>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</si>
  <si>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</si>
  <si>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</si>
  <si>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</si>
  <si>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</si>
  <si>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</si>
  <si>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</si>
  <si>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</si>
  <si>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</si>
  <si>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</si>
  <si>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</si>
  <si>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</si>
  <si>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</si>
  <si>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</si>
  <si>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</si>
  <si>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</si>
  <si>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</si>
  <si>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</si>
  <si>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</si>
  <si>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</si>
  <si>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</si>
  <si>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</si>
  <si>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</si>
  <si>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</si>
  <si>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</si>
  <si>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</si>
  <si>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</si>
  <si>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</si>
  <si>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</si>
  <si>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</si>
  <si>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</si>
  <si>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</si>
  <si>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</si>
  <si>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</si>
  <si>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</si>
  <si>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</si>
  <si>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</si>
  <si>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</si>
  <si>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</si>
  <si>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</si>
  <si>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</si>
  <si>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</si>
  <si>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</si>
  <si>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</si>
  <si>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</si>
  <si>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</si>
  <si>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</si>
  <si>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</si>
  <si>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</si>
  <si>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</si>
  <si>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</si>
  <si>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</si>
  <si>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</si>
  <si>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</si>
  <si>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</si>
  <si>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</si>
  <si>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</si>
  <si>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</si>
  <si>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</si>
  <si>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</si>
  <si>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</si>
  <si>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</si>
  <si>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</si>
  <si>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</si>
  <si>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</si>
  <si>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</si>
  <si>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</si>
  <si>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</si>
  <si>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</si>
  <si>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</si>
  <si>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</si>
  <si>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</si>
  <si>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</si>
  <si>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</si>
  <si>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</si>
  <si>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</si>
  <si>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</si>
  <si>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</si>
  <si>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</si>
  <si>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</si>
  <si>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</si>
  <si>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</si>
  <si>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</si>
  <si>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</si>
  <si>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</si>
  <si>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</si>
  <si>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</si>
  <si>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</si>
  <si>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</si>
  <si>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</si>
  <si>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</si>
  <si>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</si>
  <si>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</si>
  <si>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</si>
  <si>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</si>
  <si>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</si>
  <si>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</si>
  <si>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</si>
  <si>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</si>
  <si>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</si>
  <si>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</si>
  <si>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</si>
  <si>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</si>
  <si>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</si>
  <si>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</si>
  <si>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</si>
  <si>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</si>
  <si>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</si>
  <si>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</si>
  <si>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</si>
  <si>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</si>
  <si>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</si>
  <si>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</si>
  <si>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</si>
  <si>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</si>
  <si>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</si>
  <si>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</si>
  <si>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</si>
  <si>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</si>
  <si>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</si>
  <si>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</si>
  <si>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</si>
  <si>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</si>
  <si>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</si>
  <si>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</si>
  <si>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</si>
  <si>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</si>
  <si>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</si>
  <si>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</si>
  <si>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</si>
  <si>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</si>
  <si>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</si>
  <si>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</si>
  <si>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</si>
  <si>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</si>
  <si>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</si>
  <si>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</si>
  <si>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</si>
  <si>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</si>
  <si>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</si>
  <si>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</si>
  <si>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</si>
  <si>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</si>
  <si>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</si>
  <si>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</si>
  <si>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</si>
  <si>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</si>
  <si>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</si>
  <si>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</si>
  <si>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</si>
  <si>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</si>
  <si>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</si>
  <si>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</si>
  <si>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</si>
  <si>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</si>
  <si>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</si>
  <si>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</si>
  <si>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</si>
  <si>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</si>
  <si>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</si>
  <si>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</si>
  <si>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</si>
  <si>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</si>
  <si>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</si>
  <si>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</si>
  <si>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</si>
  <si>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</si>
  <si>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</si>
  <si>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</si>
  <si>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</si>
  <si>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</si>
  <si>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</si>
  <si>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</si>
  <si>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</si>
  <si>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</si>
  <si>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</si>
  <si>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</si>
  <si>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</si>
  <si>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</si>
  <si>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</si>
  <si>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</si>
  <si>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</si>
  <si>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</si>
  <si>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</si>
  <si>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</si>
  <si>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</si>
  <si>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</si>
  <si>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</si>
  <si>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</si>
  <si>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</si>
  <si>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</si>
  <si>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</si>
  <si>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</si>
  <si>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</si>
  <si>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</si>
  <si>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</si>
  <si>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</si>
  <si>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</si>
  <si>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</si>
  <si>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</si>
  <si>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</si>
  <si>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</si>
  <si>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</si>
  <si>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</si>
  <si>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</si>
  <si>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</si>
  <si>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</si>
  <si>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</si>
  <si>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</si>
  <si>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</si>
  <si>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</si>
  <si>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</si>
  <si>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</si>
  <si>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</si>
  <si>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</si>
  <si>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</si>
  <si>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</si>
  <si>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</si>
  <si>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</si>
  <si>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</si>
  <si>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</si>
  <si>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</si>
  <si>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</si>
  <si>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</si>
  <si>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</si>
  <si>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</si>
  <si>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</si>
  <si>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</si>
  <si>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</si>
  <si>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</si>
  <si>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</si>
  <si>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</si>
  <si>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</si>
  <si>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</si>
  <si>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</si>
  <si>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</si>
  <si>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</si>
  <si>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</si>
  <si>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</si>
  <si>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</si>
  <si>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</si>
  <si>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</si>
  <si>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</si>
  <si>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</si>
  <si>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</si>
  <si>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</si>
  <si>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</si>
  <si>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</si>
  <si>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</si>
  <si>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</si>
  <si>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</si>
  <si>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</si>
  <si>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</si>
  <si>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</si>
  <si>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</si>
  <si>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</si>
  <si>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</si>
  <si>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</si>
  <si>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</si>
  <si>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</si>
  <si>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</si>
  <si>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</si>
  <si>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</si>
  <si>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</si>
  <si>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</si>
  <si>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</si>
  <si>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</si>
  <si>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</si>
  <si>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</si>
  <si>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</si>
  <si>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</si>
  <si>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</si>
  <si>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</si>
  <si>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</si>
  <si>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</si>
  <si>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</si>
  <si>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</si>
  <si>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</si>
  <si>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</si>
  <si>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</si>
  <si>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</si>
  <si>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</si>
  <si>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</si>
  <si>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</si>
  <si>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</si>
  <si>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</si>
  <si>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</si>
  <si>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</si>
  <si>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</si>
  <si>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</si>
  <si>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</si>
  <si>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</si>
  <si>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</si>
  <si>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</si>
  <si>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</si>
  <si>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</si>
  <si>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</si>
  <si>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</si>
  <si>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</si>
  <si>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</si>
  <si>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</si>
  <si>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</si>
  <si>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</si>
  <si>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</si>
  <si>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</si>
  <si>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</si>
  <si>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</si>
  <si>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</si>
  <si>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</si>
  <si>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</si>
  <si>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</si>
  <si>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</si>
  <si>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</si>
  <si>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</si>
  <si>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</si>
  <si>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</si>
  <si>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</si>
  <si>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</si>
  <si>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</si>
  <si>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</si>
  <si>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</si>
  <si>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</si>
  <si>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</si>
  <si>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</si>
  <si>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</si>
  <si>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</si>
  <si>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</si>
  <si>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</si>
  <si>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</si>
  <si>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</si>
  <si>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</si>
  <si>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</si>
  <si>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</si>
  <si>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</si>
  <si>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</si>
  <si>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</si>
  <si>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</si>
  <si>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</si>
  <si>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</si>
  <si>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</si>
  <si>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</si>
  <si>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</si>
  <si>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</si>
  <si>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</si>
  <si>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</si>
  <si>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</si>
  <si>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</si>
  <si>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</si>
  <si>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</si>
  <si>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</si>
  <si>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</si>
  <si>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</si>
  <si>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</si>
  <si>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</si>
  <si>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</si>
  <si>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</si>
  <si>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</si>
  <si>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</si>
  <si>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</si>
  <si>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</si>
  <si>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</si>
  <si>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</si>
  <si>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</si>
  <si>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</si>
  <si>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</si>
  <si>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</si>
  <si>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</si>
  <si>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</si>
  <si>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</si>
  <si>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</si>
  <si>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</si>
  <si>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</si>
  <si>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</si>
  <si>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</si>
  <si>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</si>
  <si>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</si>
  <si>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</si>
  <si>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</si>
  <si>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</si>
  <si>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</si>
  <si>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</si>
  <si>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</si>
  <si>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</si>
  <si>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</si>
  <si>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</si>
  <si>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</si>
  <si>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</si>
  <si>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</si>
  <si>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</si>
  <si>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</si>
  <si>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</si>
  <si>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</si>
  <si>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</si>
  <si>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</si>
  <si>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</si>
  <si>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</si>
  <si>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</si>
  <si>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</si>
  <si>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</si>
  <si>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</si>
  <si>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</si>
  <si>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</si>
  <si>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</si>
  <si>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</si>
  <si>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</si>
  <si>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</si>
  <si>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</si>
  <si>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</si>
  <si>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</si>
  <si>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</si>
  <si>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</si>
  <si>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</si>
  <si>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</si>
  <si>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</si>
  <si>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</si>
  <si>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</si>
  <si>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</si>
  <si>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</si>
  <si>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</si>
  <si>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</si>
  <si>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</si>
  <si>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</si>
  <si>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</si>
  <si>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</si>
  <si>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</si>
  <si>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</si>
  <si>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</si>
  <si>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</si>
  <si>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</si>
  <si>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</si>
  <si>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</si>
  <si>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</si>
  <si>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</si>
  <si>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</si>
  <si>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</si>
  <si>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</si>
  <si>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</si>
  <si>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</si>
  <si>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</si>
  <si>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</si>
  <si>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</si>
  <si>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</si>
  <si>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</si>
  <si>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</si>
  <si>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</si>
  <si>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</si>
  <si>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</si>
  <si>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</si>
  <si>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</si>
  <si>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</si>
  <si>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</si>
  <si>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</si>
  <si>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</si>
  <si>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</si>
  <si>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</si>
  <si>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</si>
  <si>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</si>
  <si>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</si>
  <si>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</si>
  <si>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</si>
  <si>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</si>
  <si>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</si>
  <si>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</si>
  <si>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</si>
  <si>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</si>
  <si>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</si>
  <si>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</si>
  <si>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</si>
  <si>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</si>
  <si>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</si>
  <si>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</si>
  <si>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</si>
  <si>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</si>
  <si>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</si>
  <si>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</si>
  <si>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</si>
  <si>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</si>
  <si>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</si>
  <si>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</si>
  <si>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</si>
  <si>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</si>
  <si>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</si>
  <si>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</si>
  <si>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</si>
  <si>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</si>
  <si>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</si>
  <si>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</si>
  <si>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</si>
  <si>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</si>
  <si>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</si>
  <si>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</si>
  <si>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</si>
  <si>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</si>
  <si>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</si>
  <si>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</si>
  <si>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</si>
  <si>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</si>
  <si>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</si>
  <si>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</si>
  <si>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</si>
  <si>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</si>
  <si>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</si>
  <si>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</si>
  <si>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</si>
  <si>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</si>
  <si>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</si>
  <si>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</si>
  <si>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</si>
  <si>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</si>
  <si>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</si>
  <si>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</si>
  <si>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</si>
  <si>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</si>
  <si>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</si>
  <si>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</si>
  <si>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</si>
  <si>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</si>
  <si>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</si>
  <si>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</si>
  <si>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</si>
  <si>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</si>
  <si>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</si>
  <si>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</si>
  <si>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</si>
  <si>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</si>
  <si>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</si>
  <si>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</si>
  <si>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</si>
  <si>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</si>
  <si>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</si>
  <si>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</si>
  <si>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</si>
  <si>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</si>
  <si>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</si>
  <si>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</si>
  <si>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</si>
  <si>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</si>
  <si>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</si>
  <si>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</si>
  <si>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</si>
  <si>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</si>
  <si>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</si>
  <si>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</si>
  <si>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</si>
  <si>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</si>
  <si>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</si>
  <si>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</si>
  <si>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</si>
  <si>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</si>
  <si>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</si>
  <si>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</si>
  <si>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</si>
  <si>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</si>
  <si>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</si>
  <si>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</si>
  <si>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</si>
  <si>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</si>
  <si>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</si>
  <si>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</si>
  <si>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</si>
  <si>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</si>
  <si>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</si>
  <si>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</si>
  <si>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</si>
  <si>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</si>
  <si>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</si>
  <si>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</si>
  <si>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</si>
  <si>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</si>
  <si>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</si>
  <si>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</si>
  <si>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</si>
  <si>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</si>
  <si>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</si>
  <si>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</si>
  <si>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</si>
  <si>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</si>
  <si>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</si>
  <si>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</si>
  <si>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</si>
  <si>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</si>
  <si>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</si>
  <si>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</si>
  <si>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</si>
  <si>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</si>
  <si>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</si>
  <si>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</si>
  <si>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</si>
  <si>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</si>
  <si>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</si>
  <si>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</si>
  <si>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</si>
  <si>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</si>
  <si>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</si>
  <si>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</si>
  <si>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</si>
  <si>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</si>
  <si>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</si>
  <si>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</si>
  <si>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</si>
  <si>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</si>
  <si>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</si>
  <si>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</si>
  <si>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</si>
  <si>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</si>
  <si>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</si>
  <si>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</si>
  <si>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</si>
  <si>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</si>
  <si>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</si>
  <si>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</si>
  <si>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</si>
  <si>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</si>
  <si>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</si>
  <si>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</si>
  <si>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</si>
  <si>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</si>
  <si>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</si>
  <si>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</si>
  <si>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</si>
  <si>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</si>
  <si>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</si>
  <si>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</si>
  <si>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</si>
  <si>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</si>
  <si>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</si>
  <si>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</si>
  <si>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</si>
  <si>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</si>
  <si>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</si>
  <si>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</si>
  <si>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</si>
  <si>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</si>
  <si>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</si>
  <si>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</si>
  <si>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</si>
  <si>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</si>
  <si>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</si>
  <si>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</si>
  <si>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</si>
  <si>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</si>
  <si>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</si>
  <si>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</si>
  <si>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</si>
  <si>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</si>
  <si>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</si>
  <si>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</si>
  <si>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</si>
  <si>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</si>
  <si>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</si>
  <si>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</si>
  <si>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</si>
  <si>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</si>
  <si>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</si>
  <si>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</si>
  <si>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</si>
  <si>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</si>
  <si>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</si>
  <si>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</si>
  <si>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</si>
  <si>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</si>
  <si>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</si>
  <si>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</si>
  <si>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</si>
  <si>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</si>
  <si>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</si>
  <si>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</si>
  <si>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</si>
  <si>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</si>
  <si>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</si>
  <si>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</si>
  <si>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</si>
  <si>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</si>
  <si>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</si>
  <si>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</si>
  <si>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</si>
  <si>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</si>
  <si>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</si>
  <si>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</si>
  <si>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</si>
  <si>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</si>
  <si>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</si>
  <si>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</si>
  <si>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</si>
  <si>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</si>
  <si>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</si>
  <si>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</si>
  <si>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</si>
  <si>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</si>
  <si>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</si>
  <si>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</si>
  <si>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</si>
  <si>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</si>
  <si>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</si>
  <si>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</si>
  <si>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</si>
  <si>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</si>
  <si>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</si>
  <si>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</si>
  <si>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</si>
  <si>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</si>
  <si>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</si>
  <si>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</si>
  <si>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</si>
  <si>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</si>
  <si>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</si>
  <si>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</si>
  <si>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</si>
  <si>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</si>
  <si>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</si>
  <si>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</si>
  <si>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</si>
  <si>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</si>
  <si>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</si>
  <si>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</si>
  <si>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</si>
  <si>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</si>
  <si>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</si>
  <si>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</si>
  <si>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</si>
  <si>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</si>
  <si>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</si>
  <si>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</si>
  <si>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</si>
  <si>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</si>
  <si>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</si>
  <si>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</si>
  <si>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</si>
  <si>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</si>
  <si>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</si>
  <si>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</si>
  <si>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</si>
  <si>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</si>
  <si>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</si>
  <si>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</si>
  <si>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</si>
  <si>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</si>
  <si>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</si>
  <si>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</si>
  <si>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</si>
  <si>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</si>
  <si>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</si>
  <si>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</si>
  <si>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</si>
  <si>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</si>
  <si>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</si>
  <si>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</si>
  <si>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</si>
  <si>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</si>
  <si>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</si>
  <si>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</si>
  <si>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</si>
  <si>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</si>
  <si>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</si>
  <si>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</si>
  <si>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</si>
  <si>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</si>
  <si>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</si>
  <si>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</si>
  <si>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</si>
  <si>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</si>
  <si>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</si>
  <si>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</si>
  <si>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</si>
  <si>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</si>
  <si>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</si>
  <si>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</si>
  <si>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</si>
  <si>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</si>
  <si>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</si>
  <si>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</si>
  <si>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</si>
  <si>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</si>
  <si>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</si>
  <si>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</si>
  <si>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</si>
  <si>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</si>
  <si>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</si>
  <si>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</si>
  <si>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</si>
  <si>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</si>
  <si>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</si>
  <si>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</si>
  <si>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</si>
  <si>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</si>
  <si>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</si>
  <si>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</si>
  <si>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</si>
  <si>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</si>
  <si>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</si>
  <si>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</si>
  <si>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</si>
  <si>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</si>
  <si>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</si>
  <si>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</si>
  <si>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</si>
  <si>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</si>
  <si>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</si>
  <si>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</si>
  <si>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</si>
  <si>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</si>
  <si>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</si>
  <si>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</si>
  <si>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</si>
  <si>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</si>
  <si>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</si>
  <si>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</si>
  <si>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</si>
  <si>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</si>
  <si>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</si>
  <si>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</si>
  <si>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</si>
  <si>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</si>
  <si>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</si>
  <si>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</si>
  <si>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</si>
  <si>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</si>
  <si>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</si>
  <si>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</si>
  <si>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</si>
  <si>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</si>
  <si>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</si>
  <si>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</si>
  <si>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</si>
  <si>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</si>
  <si>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</si>
  <si>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</si>
  <si>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</si>
  <si>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</si>
  <si>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</si>
  <si>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</si>
  <si>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</si>
  <si>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</si>
  <si>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</si>
  <si>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</si>
  <si>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</si>
  <si>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</si>
  <si>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</si>
  <si>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</si>
  <si>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</si>
  <si>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</si>
  <si>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</si>
  <si>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</si>
  <si>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</si>
  <si>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</si>
  <si>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</si>
  <si>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</si>
  <si>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</si>
  <si>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</si>
  <si>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</si>
  <si>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</si>
  <si>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</si>
  <si>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</si>
  <si>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</si>
  <si>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</si>
  <si>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</si>
  <si>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</si>
  <si>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</si>
  <si>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</si>
  <si>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</si>
  <si>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</si>
  <si>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</si>
  <si>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</si>
  <si>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</si>
  <si>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</si>
  <si>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</si>
  <si>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</si>
  <si>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</si>
  <si>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</si>
  <si>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</si>
  <si>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</si>
  <si>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</si>
  <si>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</si>
  <si>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</si>
  <si>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</si>
  <si>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</si>
  <si>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</si>
  <si>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</si>
  <si>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</si>
  <si>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</si>
  <si>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</si>
  <si>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</si>
  <si>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</si>
  <si>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</si>
  <si>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</si>
  <si>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</si>
  <si>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</si>
  <si>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</si>
  <si>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</si>
  <si>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</si>
  <si>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</si>
  <si>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</si>
  <si>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</si>
  <si>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</si>
  <si>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</si>
  <si>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</si>
  <si>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</si>
  <si>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</si>
  <si>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</si>
  <si>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</si>
  <si>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</si>
  <si>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</si>
  <si>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</si>
  <si>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</si>
  <si>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</si>
  <si>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</si>
  <si>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</si>
  <si>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</si>
  <si>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</si>
  <si>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</si>
  <si>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</si>
  <si>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</si>
  <si>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</si>
  <si>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</si>
  <si>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</si>
  <si>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</si>
  <si>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</si>
  <si>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</si>
  <si>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</si>
  <si>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</si>
  <si>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</si>
  <si>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</si>
  <si>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</si>
  <si>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</si>
  <si>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</si>
  <si>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</si>
  <si>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</si>
  <si>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</si>
  <si>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</si>
  <si>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</si>
  <si>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</si>
  <si>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</si>
  <si>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</si>
  <si>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</si>
  <si>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</si>
  <si>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</si>
  <si>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</si>
  <si>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</si>
  <si>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</si>
  <si>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</si>
  <si>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</si>
  <si>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</si>
  <si>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</si>
  <si>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</si>
  <si>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</si>
  <si>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</si>
  <si>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</si>
  <si>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</si>
  <si>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</si>
  <si>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</si>
  <si>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</si>
  <si>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</si>
  <si>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</si>
  <si>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</si>
  <si>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</si>
  <si>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</si>
  <si>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</si>
  <si>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</si>
  <si>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</si>
  <si>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</si>
  <si>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</si>
  <si>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</si>
  <si>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</si>
  <si>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</si>
  <si>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</si>
  <si>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</si>
  <si>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</si>
  <si>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</si>
  <si>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</si>
  <si>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</si>
  <si>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</si>
  <si>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</si>
  <si>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</si>
  <si>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</si>
  <si>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</si>
  <si>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</si>
  <si>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</si>
  <si>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</si>
  <si>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</si>
  <si>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</si>
  <si>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</si>
  <si>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</si>
  <si>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</si>
  <si>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</si>
  <si>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</si>
  <si>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</si>
  <si>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</si>
  <si>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</si>
  <si>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</si>
  <si>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</si>
  <si>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</si>
  <si>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</si>
  <si>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</si>
  <si>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</si>
  <si>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</si>
  <si>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</si>
  <si>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</si>
  <si>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</si>
  <si>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</si>
  <si>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</si>
  <si>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</si>
  <si>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</si>
  <si>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</si>
  <si>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</si>
  <si>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</si>
  <si>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</si>
  <si>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</si>
  <si>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</si>
  <si>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</si>
  <si>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</si>
  <si>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</si>
  <si>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</si>
  <si>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</si>
  <si>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</si>
  <si>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</si>
  <si>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</si>
  <si>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</si>
  <si>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</si>
  <si>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</si>
  <si>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</si>
  <si>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</si>
  <si>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</si>
  <si>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</si>
  <si>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</si>
  <si>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</si>
  <si>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</si>
  <si>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</si>
  <si>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</si>
  <si>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</si>
  <si>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</si>
  <si>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</si>
  <si>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</si>
  <si>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</si>
  <si>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</si>
  <si>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</si>
  <si>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</si>
  <si>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</si>
  <si>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</si>
  <si>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</si>
  <si>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</si>
  <si>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</si>
  <si>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</si>
  <si>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</si>
  <si>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</si>
  <si>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</si>
  <si>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</si>
  <si>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</si>
  <si>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</si>
  <si>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</si>
  <si>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</si>
  <si>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</si>
  <si>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</si>
  <si>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</si>
  <si>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</si>
  <si>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</si>
  <si>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</si>
  <si>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</si>
  <si>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</si>
  <si>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</si>
  <si>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</si>
  <si>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</si>
  <si>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</si>
  <si>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</si>
  <si>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</si>
  <si>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</si>
  <si>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</si>
  <si>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</si>
  <si>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</si>
  <si>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</si>
  <si>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</si>
  <si>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</si>
  <si>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</si>
  <si>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</si>
  <si>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</si>
  <si>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</si>
  <si>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</si>
  <si>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</si>
  <si>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</si>
  <si>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</si>
  <si>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</si>
  <si>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</si>
  <si>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</si>
  <si>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</si>
  <si>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</si>
  <si>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</si>
  <si>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</si>
  <si>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</si>
  <si>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</si>
  <si>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</si>
  <si>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</si>
  <si>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</si>
  <si>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</si>
  <si>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</si>
  <si>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</si>
  <si>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</si>
  <si>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</si>
  <si>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</si>
  <si>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</si>
  <si>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</si>
  <si>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</si>
  <si>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</si>
  <si>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</si>
  <si>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</si>
  <si>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</si>
  <si>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</si>
  <si>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</si>
  <si>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</si>
  <si>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</si>
  <si>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</si>
  <si>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</si>
  <si>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</si>
  <si>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</si>
  <si>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</si>
  <si>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</si>
  <si>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</si>
  <si>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</si>
  <si>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</si>
  <si>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</si>
  <si>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</si>
  <si>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</si>
  <si>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</si>
  <si>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</si>
  <si>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</si>
  <si>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</si>
  <si>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</si>
  <si>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</si>
  <si>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</si>
  <si>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</si>
  <si>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</si>
  <si>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</si>
  <si>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</si>
  <si>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</si>
  <si>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</si>
  <si>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</si>
  <si>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</si>
  <si>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</si>
  <si>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</si>
  <si>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</si>
  <si>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</si>
  <si>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</si>
  <si>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</si>
  <si>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</si>
  <si>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</si>
  <si>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</si>
  <si>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</si>
  <si>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</si>
  <si>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</si>
  <si>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</si>
  <si>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</si>
  <si>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</si>
  <si>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</si>
  <si>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</si>
  <si>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</si>
  <si>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</si>
  <si>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</si>
  <si>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</si>
  <si>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</si>
  <si>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</si>
  <si>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</si>
  <si>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</si>
  <si>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</si>
  <si>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</si>
  <si>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</si>
  <si>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</si>
  <si>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</si>
  <si>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</si>
  <si>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</si>
  <si>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</si>
  <si>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</si>
  <si>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</si>
  <si>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</si>
  <si>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</si>
  <si>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</si>
  <si>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</si>
  <si>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</si>
  <si>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</si>
  <si>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</si>
  <si>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</si>
  <si>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</si>
  <si>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</si>
  <si>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</si>
  <si>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</si>
  <si>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</si>
  <si>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</si>
  <si>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</si>
  <si>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</si>
  <si>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</si>
  <si>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</si>
  <si>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</si>
  <si>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</si>
  <si>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</si>
  <si>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</si>
  <si>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</si>
  <si>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</si>
  <si>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</si>
  <si>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</si>
  <si>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</si>
  <si>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</si>
  <si>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</si>
  <si>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</si>
  <si>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</si>
  <si>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</si>
  <si>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</si>
  <si>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</si>
  <si>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</si>
  <si>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</si>
  <si>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</si>
  <si>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</si>
  <si>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</si>
  <si>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</si>
  <si>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</si>
  <si>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</si>
  <si>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</si>
  <si>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</si>
  <si>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</si>
  <si>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</si>
  <si>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</si>
  <si>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</si>
  <si>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</si>
  <si>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</si>
  <si>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</si>
  <si>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</si>
  <si>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</si>
  <si>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</si>
  <si>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</si>
  <si>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</si>
  <si>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</si>
  <si>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</si>
  <si>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</si>
  <si>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</si>
  <si>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</si>
  <si>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</si>
  <si>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</si>
  <si>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</si>
  <si>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</si>
  <si>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</si>
  <si>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</si>
  <si>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</si>
  <si>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</si>
  <si>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</si>
  <si>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</si>
  <si>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</si>
  <si>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</si>
  <si>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</si>
  <si>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</si>
  <si>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</si>
  <si>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</si>
  <si>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</si>
  <si>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</si>
  <si>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</si>
  <si>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</si>
  <si>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</si>
  <si>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</si>
  <si>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</si>
  <si>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</si>
  <si>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</si>
  <si>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</si>
  <si>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</si>
  <si>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</si>
  <si>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</si>
  <si>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</si>
  <si>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</si>
  <si>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</si>
  <si>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</si>
  <si>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</si>
  <si>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</si>
  <si>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</si>
  <si>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</si>
  <si>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</si>
  <si>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</si>
  <si>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</si>
  <si>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</si>
  <si>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</si>
  <si>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</si>
  <si>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</si>
  <si>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</si>
  <si>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</si>
  <si>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</si>
  <si>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</si>
  <si>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</si>
  <si>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</si>
  <si>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</si>
  <si>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</si>
  <si>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</si>
  <si>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</si>
  <si>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</si>
  <si>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</si>
  <si>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</si>
  <si>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</si>
  <si>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</si>
  <si>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</si>
  <si>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</si>
  <si>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</si>
  <si>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</si>
  <si>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</si>
  <si>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</si>
  <si>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</si>
  <si>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</si>
  <si>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</si>
  <si>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</si>
  <si>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</si>
  <si>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</si>
  <si>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</si>
  <si>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</si>
  <si>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</si>
  <si>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</si>
  <si>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</si>
  <si>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</si>
  <si>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</si>
  <si>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</si>
  <si>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</si>
  <si>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</si>
  <si>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</si>
  <si>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</si>
  <si>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</si>
  <si>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</si>
  <si>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</si>
  <si>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</si>
  <si>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</si>
  <si>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</si>
  <si>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</si>
  <si>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</si>
  <si>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</si>
  <si>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</si>
  <si>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</si>
  <si>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</si>
  <si>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</si>
  <si>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</si>
  <si>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</si>
  <si>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</si>
  <si>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</si>
  <si>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</si>
  <si>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</si>
  <si>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</si>
  <si>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</si>
  <si>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</si>
  <si>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</si>
  <si>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</si>
  <si>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</si>
  <si>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</si>
  <si>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</si>
  <si>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</si>
  <si>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</si>
  <si>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</si>
  <si>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</si>
  <si>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</si>
  <si>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</si>
  <si>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</si>
  <si>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</si>
  <si>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</si>
  <si>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</si>
  <si>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</si>
  <si>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</si>
  <si>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</si>
  <si>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</si>
  <si>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</si>
  <si>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</si>
  <si>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</si>
  <si>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</si>
  <si>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</si>
  <si>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</si>
  <si>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</si>
  <si>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</si>
  <si>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</si>
  <si>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</si>
  <si>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</si>
  <si>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</si>
  <si>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</si>
  <si>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</si>
  <si>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</si>
  <si>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</si>
  <si>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</si>
  <si>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</si>
  <si>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</si>
  <si>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</si>
  <si>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</si>
  <si>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</si>
  <si>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</si>
  <si>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</si>
  <si>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</si>
  <si>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</si>
  <si>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</si>
  <si>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</si>
  <si>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</si>
  <si>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</si>
  <si>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</si>
  <si>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</si>
  <si>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</si>
  <si>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</si>
  <si>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</si>
  <si>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</si>
  <si>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</si>
  <si>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</si>
  <si>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</si>
  <si>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</si>
  <si>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</si>
  <si>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</si>
  <si>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</si>
  <si>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</si>
  <si>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</si>
  <si>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</si>
  <si>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</si>
  <si>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</si>
  <si>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</si>
  <si>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</si>
  <si>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</si>
  <si>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</si>
  <si>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</si>
  <si>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</si>
  <si>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</si>
  <si>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</si>
  <si>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</si>
  <si>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</si>
  <si>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</si>
  <si>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</si>
  <si>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</si>
  <si>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</si>
  <si>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</si>
  <si>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</si>
  <si>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</si>
  <si>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</si>
  <si>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</si>
  <si>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</si>
  <si>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</si>
  <si>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</si>
  <si>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</si>
  <si>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</si>
  <si>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</si>
  <si>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</si>
  <si>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</si>
  <si>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</si>
  <si>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</si>
  <si>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</si>
  <si>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</si>
  <si>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</si>
  <si>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</si>
  <si>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</si>
  <si>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</si>
  <si>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</si>
  <si>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</si>
  <si>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</si>
  <si>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</si>
  <si>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</si>
  <si>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</si>
  <si>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</si>
  <si>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</si>
  <si>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</si>
  <si>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</si>
  <si>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</si>
  <si>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</si>
  <si>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</si>
  <si>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</si>
  <si>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</si>
  <si>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</si>
  <si>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</si>
  <si>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</si>
  <si>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</si>
  <si>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</si>
  <si>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</si>
  <si>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</si>
  <si>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</si>
  <si>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</si>
  <si>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</si>
  <si>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</si>
  <si>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</si>
  <si>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</si>
  <si>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</si>
  <si>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</si>
  <si>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</si>
  <si>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</si>
  <si>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</si>
  <si>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</si>
  <si>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</si>
  <si>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</si>
  <si>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</si>
  <si>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</si>
  <si>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</si>
  <si>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</si>
  <si>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</si>
  <si>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</si>
  <si>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</si>
  <si>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</si>
  <si>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</si>
  <si>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</si>
  <si>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</si>
  <si>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</si>
  <si>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</si>
  <si>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</si>
  <si>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</si>
  <si>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</si>
  <si>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</si>
  <si>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</si>
  <si>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</si>
  <si>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</si>
  <si>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</si>
  <si>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</si>
  <si>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</si>
  <si>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</si>
  <si>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</si>
  <si>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</si>
  <si>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</si>
  <si>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</si>
  <si>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</si>
  <si>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</si>
  <si>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</si>
  <si>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</si>
  <si>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</si>
  <si>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</si>
  <si>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</si>
  <si>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</si>
  <si>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</si>
  <si>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</si>
  <si>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</si>
  <si>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</si>
  <si>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</si>
  <si>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</si>
  <si>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</si>
  <si>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</si>
  <si>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</si>
  <si>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</si>
  <si>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</si>
  <si>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</si>
  <si>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</si>
  <si>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</si>
  <si>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</si>
  <si>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</si>
  <si>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</si>
  <si>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</si>
  <si>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</si>
  <si>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</si>
  <si>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</si>
  <si>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</si>
  <si>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</si>
  <si>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</si>
  <si>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</si>
  <si>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</si>
  <si>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</si>
  <si>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</si>
  <si>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</si>
  <si>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</si>
  <si>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</si>
  <si>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</si>
  <si>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</si>
  <si>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</si>
  <si>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</si>
  <si>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</si>
  <si>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</si>
  <si>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</si>
  <si>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</si>
  <si>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</si>
  <si>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</si>
  <si>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</si>
  <si>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</si>
  <si>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</si>
  <si>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</si>
  <si>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</si>
  <si>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</si>
  <si>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</si>
  <si>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</si>
  <si>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</si>
  <si>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</si>
  <si>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</si>
  <si>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</si>
  <si>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</si>
  <si>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</si>
  <si>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</si>
  <si>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</si>
  <si>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</si>
  <si>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</si>
  <si>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</si>
  <si>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</si>
  <si>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</si>
  <si>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</si>
  <si>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</si>
  <si>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</si>
  <si>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</si>
  <si>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</si>
  <si>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</si>
  <si>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</si>
  <si>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</si>
  <si>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</si>
  <si>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</si>
  <si>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</si>
  <si>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</si>
  <si>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</si>
  <si>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</si>
  <si>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</si>
  <si>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</si>
  <si>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</si>
  <si>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</si>
  <si>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</si>
  <si>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</si>
  <si>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</si>
  <si>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</si>
  <si>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</si>
  <si>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</si>
  <si>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</si>
  <si>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</si>
  <si>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</si>
  <si>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</si>
  <si>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</si>
  <si>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</si>
  <si>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</si>
  <si>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</si>
  <si>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</si>
  <si>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</si>
  <si>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</si>
  <si>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</si>
  <si>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</si>
  <si>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</si>
  <si>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</si>
  <si>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</si>
  <si>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</si>
  <si>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</si>
  <si>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</si>
  <si>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</si>
  <si>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</si>
  <si>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</si>
  <si>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</si>
  <si>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</si>
  <si>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</si>
  <si>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</si>
  <si>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</si>
  <si>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</si>
  <si>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</si>
  <si>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</si>
  <si>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</si>
  <si>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</si>
  <si>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</si>
  <si>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</si>
  <si>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</si>
  <si>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</si>
  <si>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</si>
  <si>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</si>
  <si>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</si>
  <si>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</si>
  <si>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</si>
  <si>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</si>
  <si>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</si>
  <si>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</si>
  <si>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</si>
  <si>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</si>
  <si>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</si>
  <si>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</si>
  <si>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</si>
  <si>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</si>
  <si>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</si>
  <si>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</si>
  <si>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</si>
  <si>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</si>
  <si>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</si>
  <si>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</si>
  <si>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</si>
  <si>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</si>
  <si>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</si>
  <si>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</si>
  <si>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</si>
  <si>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</si>
  <si>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</si>
  <si>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</si>
  <si>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</si>
  <si>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</si>
  <si>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</si>
  <si>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</si>
  <si>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</si>
  <si>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</si>
  <si>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</si>
  <si>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</si>
  <si>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</si>
  <si>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</si>
  <si>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</si>
  <si>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</si>
  <si>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</si>
  <si>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</si>
  <si>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</si>
  <si>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</si>
  <si>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</si>
  <si>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</si>
  <si>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</si>
  <si>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</si>
  <si>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</si>
  <si>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</si>
  <si>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</si>
  <si>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</si>
  <si>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</si>
  <si>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</si>
  <si>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</si>
  <si>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</si>
  <si>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</si>
  <si>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</si>
  <si>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</si>
  <si>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</si>
  <si>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</si>
  <si>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</si>
  <si>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</si>
  <si>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</si>
  <si>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</si>
  <si>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</si>
  <si>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</si>
  <si>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</si>
  <si>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</si>
  <si>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</si>
  <si>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</si>
  <si>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</si>
  <si>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</si>
  <si>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</si>
  <si>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</si>
  <si>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</si>
  <si>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</si>
  <si>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</si>
  <si>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</si>
  <si>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</si>
  <si>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</si>
  <si>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</si>
  <si>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</si>
  <si>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</si>
  <si>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</si>
  <si>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</si>
  <si>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</si>
  <si>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</si>
  <si>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</si>
  <si>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</si>
  <si>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</si>
  <si>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</si>
  <si>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</si>
  <si>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</si>
  <si>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</si>
  <si>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</si>
  <si>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</si>
  <si>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</si>
  <si>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</si>
  <si>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</si>
  <si>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</si>
  <si>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</si>
  <si>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</si>
  <si>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</si>
  <si>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</si>
  <si>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</si>
  <si>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</si>
  <si>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</si>
  <si>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</si>
  <si>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</si>
  <si>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</si>
  <si>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</si>
  <si>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</si>
  <si>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</si>
  <si>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</si>
  <si>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</si>
  <si>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</si>
  <si>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</si>
  <si>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</si>
  <si>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</si>
  <si>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</si>
  <si>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</si>
  <si>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</si>
  <si>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</si>
  <si>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</si>
  <si>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</si>
  <si>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</si>
  <si>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</si>
  <si>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</si>
  <si>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</si>
  <si>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</si>
  <si>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</si>
  <si>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</si>
  <si>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</si>
  <si>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</si>
  <si>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</si>
  <si>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</si>
  <si>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</si>
  <si>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</si>
  <si>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</si>
  <si>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</si>
  <si>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</si>
  <si>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</si>
  <si>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</si>
  <si>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</si>
  <si>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</si>
  <si>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</si>
  <si>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</si>
  <si>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</si>
  <si>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</si>
  <si>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</si>
  <si>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</si>
  <si>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</si>
  <si>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</si>
  <si>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</si>
  <si>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</si>
  <si>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</si>
  <si>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</si>
  <si>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</si>
  <si>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</si>
  <si>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</si>
  <si>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</si>
  <si>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</si>
  <si>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</si>
  <si>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</si>
  <si>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</si>
  <si>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</si>
  <si>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</si>
  <si>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</si>
  <si>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</si>
  <si>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</si>
  <si>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</si>
  <si>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</si>
  <si>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</si>
  <si>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</si>
  <si>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</si>
  <si>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</si>
  <si>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</si>
  <si>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</si>
  <si>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</si>
  <si>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</si>
  <si>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</si>
  <si>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</si>
  <si>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</si>
  <si>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</si>
  <si>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</si>
  <si>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</si>
  <si>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</si>
  <si>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</si>
  <si>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</si>
  <si>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</si>
  <si>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</si>
  <si>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</si>
  <si>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</si>
  <si>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</si>
  <si>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</si>
  <si>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</si>
  <si>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</si>
  <si>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</si>
  <si>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</si>
  <si>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</si>
  <si>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</si>
  <si>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</si>
  <si>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</si>
  <si>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</si>
  <si>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</si>
  <si>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</si>
  <si>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</si>
  <si>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</si>
  <si>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</si>
  <si>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</si>
  <si>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</si>
  <si>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</si>
  <si>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</si>
  <si>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</si>
  <si>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</si>
  <si>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</si>
  <si>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</si>
  <si>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</si>
  <si>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</si>
  <si>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</si>
  <si>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</si>
  <si>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</si>
  <si>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</si>
  <si>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</si>
  <si>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</si>
  <si>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</si>
  <si>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</si>
  <si>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</si>
  <si>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</si>
  <si>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</si>
  <si>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</si>
  <si>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</si>
  <si>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</si>
  <si>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</si>
  <si>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</si>
  <si>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</si>
  <si>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</si>
  <si>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</si>
  <si>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</si>
  <si>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</si>
  <si>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</si>
  <si>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</si>
  <si>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</si>
  <si>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</si>
  <si>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</si>
  <si>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</si>
  <si>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</si>
  <si>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</si>
  <si>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</si>
  <si>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</si>
  <si>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</si>
  <si>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</si>
  <si>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</si>
  <si>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</si>
  <si>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</si>
  <si>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</si>
  <si>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</si>
  <si>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</si>
  <si>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</si>
  <si>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</si>
  <si>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</si>
  <si>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</si>
  <si>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</si>
  <si>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</si>
  <si>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</si>
  <si>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</si>
  <si>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</si>
  <si>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</si>
  <si>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</si>
  <si>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</si>
  <si>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</si>
  <si>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</si>
  <si>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</si>
  <si>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</si>
  <si>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</si>
  <si>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</si>
  <si>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</si>
  <si>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</si>
  <si>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</si>
  <si>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</si>
  <si>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</si>
  <si>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</si>
  <si>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</si>
  <si>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</si>
  <si>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</si>
  <si>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</si>
  <si>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</si>
  <si>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</si>
  <si>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</si>
  <si>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</si>
  <si>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</si>
  <si>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</si>
  <si>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</si>
  <si>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</si>
  <si>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</si>
  <si>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</si>
  <si>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</si>
  <si>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</si>
  <si>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</si>
  <si>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</si>
  <si>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</si>
  <si>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</si>
  <si>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</si>
  <si>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</si>
  <si>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</si>
  <si>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</si>
  <si>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</si>
  <si>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</si>
  <si>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</si>
  <si>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</si>
  <si>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</si>
  <si>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</si>
  <si>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</si>
  <si>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</si>
  <si>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</si>
  <si>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</si>
  <si>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</si>
  <si>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</si>
  <si>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</si>
  <si>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</si>
  <si>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</si>
  <si>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</si>
  <si>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</si>
  <si>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</si>
  <si>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</si>
  <si>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</si>
  <si>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</si>
  <si>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</si>
  <si>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</si>
  <si>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</si>
  <si>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</si>
  <si>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</si>
  <si>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</si>
  <si>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</si>
  <si>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</si>
  <si>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</si>
  <si>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</si>
  <si>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</si>
  <si>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</si>
  <si>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</si>
  <si>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</si>
  <si>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</si>
  <si>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</si>
  <si>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</si>
  <si>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</si>
  <si>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</si>
  <si>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</si>
  <si>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</si>
  <si>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</si>
  <si>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</si>
  <si>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</si>
  <si>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</si>
  <si>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</si>
  <si>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</si>
  <si>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</si>
  <si>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</si>
  <si>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</si>
  <si>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</si>
  <si>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</si>
  <si>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</si>
  <si>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</si>
  <si>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</si>
  <si>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</si>
  <si>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</si>
  <si>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</si>
  <si>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</si>
  <si>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</si>
  <si>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</si>
  <si>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</si>
  <si>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</si>
  <si>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</si>
  <si>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</si>
  <si>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</si>
  <si>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</si>
  <si>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</si>
  <si>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</si>
  <si>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</si>
  <si>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</si>
  <si>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</si>
  <si>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</si>
  <si>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</si>
  <si>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</si>
  <si>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</si>
  <si>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</si>
  <si>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</si>
  <si>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</si>
  <si>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</si>
  <si>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</si>
  <si>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</si>
  <si>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</si>
  <si>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</si>
  <si>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</si>
  <si>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</si>
  <si>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</si>
  <si>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</si>
  <si>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</si>
  <si>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</si>
  <si>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</si>
  <si>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</si>
  <si>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</si>
  <si>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</si>
  <si>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</si>
  <si>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</si>
  <si>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</si>
  <si>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</si>
  <si>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</si>
  <si>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</si>
  <si>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</si>
  <si>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</si>
  <si>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</si>
  <si>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</si>
  <si>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</si>
  <si>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</si>
  <si>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</si>
  <si>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</si>
  <si>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</si>
  <si>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</si>
  <si>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</si>
  <si>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</si>
  <si>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</si>
  <si>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</si>
  <si>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</si>
  <si>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</si>
  <si>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</si>
  <si>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</si>
  <si>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</si>
  <si>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</si>
  <si>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</si>
  <si>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</si>
  <si>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</si>
  <si>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</si>
  <si>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</si>
  <si>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</si>
  <si>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</si>
  <si>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</si>
  <si>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</si>
  <si>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</si>
  <si>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</si>
  <si>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</si>
  <si>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</si>
  <si>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</si>
  <si>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</si>
  <si>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</si>
  <si>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</si>
  <si>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</si>
  <si>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</si>
  <si>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</si>
  <si>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</si>
  <si>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</si>
  <si>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</si>
  <si>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</si>
  <si>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</si>
  <si>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</si>
  <si>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</si>
  <si>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</si>
  <si>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</si>
  <si>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</si>
  <si>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</si>
  <si>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</si>
  <si>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</si>
  <si>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</si>
  <si>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</si>
  <si>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</si>
  <si>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</si>
  <si>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</si>
  <si>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</si>
  <si>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</si>
  <si>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</si>
  <si>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</si>
  <si>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</si>
  <si>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</si>
  <si>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</si>
  <si>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</si>
  <si>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</si>
  <si>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</si>
  <si>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</si>
  <si>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</si>
  <si>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</si>
  <si>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</si>
  <si>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</si>
  <si>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</si>
  <si>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</si>
  <si>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</si>
  <si>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</si>
  <si>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</si>
  <si>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</si>
  <si>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</si>
  <si>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</si>
  <si>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</si>
  <si>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</si>
  <si>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</si>
  <si>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</si>
  <si>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</si>
  <si>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</si>
  <si>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</si>
  <si>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</si>
  <si>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</si>
  <si>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</si>
  <si>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</si>
  <si>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</si>
  <si>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</si>
  <si>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</si>
  <si>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</si>
  <si>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</si>
  <si>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</si>
  <si>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</si>
  <si>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</si>
  <si>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</si>
  <si>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</si>
  <si>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</si>
  <si>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</si>
  <si>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</si>
  <si>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</si>
  <si>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</si>
  <si>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</si>
  <si>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</si>
  <si>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</si>
  <si>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</si>
  <si>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</si>
  <si>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</si>
  <si>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</si>
  <si>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</si>
  <si>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</si>
  <si>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</si>
  <si>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</si>
  <si>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</si>
  <si>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</si>
  <si>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</si>
  <si>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</si>
  <si>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</si>
  <si>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</si>
  <si>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</si>
  <si>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</si>
  <si>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</si>
  <si>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</si>
  <si>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</si>
  <si>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</si>
  <si>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</si>
  <si>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</si>
  <si>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</si>
  <si>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</si>
  <si>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</si>
  <si>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</si>
  <si>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</si>
  <si>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</si>
  <si>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</si>
  <si>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</si>
  <si>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</si>
  <si>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</si>
  <si>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</si>
  <si>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</si>
  <si>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</si>
  <si>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</si>
  <si>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</si>
  <si>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</si>
  <si>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</si>
  <si>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</si>
  <si>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</si>
  <si>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</si>
  <si>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</si>
  <si>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</si>
  <si>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</si>
  <si>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</si>
  <si>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</si>
  <si>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</si>
  <si>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</si>
  <si>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</si>
  <si>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</si>
  <si>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</si>
  <si>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</si>
  <si>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</si>
  <si>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</si>
  <si>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</si>
  <si>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</si>
  <si>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</si>
  <si>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</si>
  <si>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</si>
  <si>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</si>
  <si>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</si>
  <si>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</si>
  <si>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</si>
  <si>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</si>
  <si>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</si>
  <si>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</si>
  <si>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</si>
  <si>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</si>
  <si>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</si>
  <si>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</si>
  <si>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</si>
  <si>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</si>
  <si>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</si>
  <si>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</si>
  <si>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</si>
  <si>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</si>
  <si>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</si>
  <si>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</si>
  <si>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</si>
  <si>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</si>
  <si>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</si>
  <si>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</si>
  <si>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</si>
  <si>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</si>
  <si>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</si>
  <si>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</si>
  <si>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</si>
  <si>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</si>
  <si>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</si>
  <si>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</si>
  <si>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</si>
  <si>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</si>
  <si>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</si>
  <si>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</si>
  <si>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</si>
  <si>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</si>
  <si>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</si>
  <si>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</si>
  <si>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</si>
  <si>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</si>
  <si>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</si>
  <si>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</si>
  <si>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</si>
  <si>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</si>
  <si>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</si>
  <si>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</si>
  <si>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</si>
  <si>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</si>
  <si>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</si>
  <si>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</si>
  <si>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</si>
  <si>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</si>
  <si>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</si>
  <si>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</si>
  <si>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</si>
  <si>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</si>
  <si>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</si>
  <si>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</si>
  <si>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</si>
  <si>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</si>
  <si>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</si>
  <si>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</si>
  <si>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</si>
  <si>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</si>
  <si>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</si>
  <si>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</si>
  <si>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</si>
  <si>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</si>
  <si>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</si>
  <si>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</si>
  <si>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</si>
  <si>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</si>
  <si>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</si>
  <si>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</si>
  <si>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</si>
  <si>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</si>
  <si>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</si>
  <si>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</si>
  <si>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</si>
  <si>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</si>
  <si>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</si>
  <si>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</si>
  <si>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</si>
  <si>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</si>
  <si>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</si>
  <si>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</si>
  <si>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</si>
  <si>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</si>
  <si>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</si>
  <si>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</si>
  <si>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</si>
  <si>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</si>
  <si>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</si>
  <si>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</si>
  <si>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</si>
  <si>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</si>
  <si>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</si>
  <si>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</si>
  <si>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</si>
  <si>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</si>
  <si>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</si>
  <si>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</si>
  <si>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</si>
  <si>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</si>
  <si>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</si>
  <si>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</si>
  <si>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</si>
  <si>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</si>
  <si>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</si>
  <si>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</si>
  <si>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</si>
  <si>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</si>
  <si>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</si>
  <si>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</si>
  <si>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</si>
  <si>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</si>
  <si>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</si>
  <si>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</si>
  <si>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</si>
  <si>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</si>
  <si>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</si>
  <si>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</si>
  <si>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</si>
  <si>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</si>
  <si>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</si>
  <si>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</si>
  <si>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</si>
  <si>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</si>
  <si>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</si>
  <si>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</si>
  <si>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</si>
  <si>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</si>
  <si>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</si>
  <si>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</si>
  <si>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</si>
  <si>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</si>
  <si>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</si>
  <si>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</si>
  <si>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</si>
  <si>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</si>
  <si>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</si>
  <si>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</si>
  <si>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</si>
  <si>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</si>
  <si>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</si>
  <si>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</si>
  <si>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</si>
  <si>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</si>
  <si>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</si>
  <si>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</si>
  <si>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</si>
  <si>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</si>
  <si>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</si>
  <si>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</si>
  <si>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</si>
  <si>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</si>
  <si>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</si>
  <si>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</si>
  <si>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</si>
  <si>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</si>
  <si>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</si>
  <si>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</si>
  <si>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</si>
  <si>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</si>
  <si>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</si>
  <si>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</si>
  <si>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</si>
  <si>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</si>
  <si>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</si>
  <si>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</si>
  <si>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</si>
  <si>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</si>
  <si>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</si>
  <si>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</si>
  <si>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</si>
  <si>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</si>
  <si>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</si>
  <si>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</si>
  <si>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</si>
  <si>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</si>
  <si>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</si>
  <si>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</si>
  <si>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</si>
  <si>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</si>
  <si>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</si>
  <si>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</si>
  <si>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</si>
  <si>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</si>
  <si>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</si>
  <si>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</si>
  <si>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</si>
  <si>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</si>
  <si>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</si>
  <si>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</si>
  <si>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</si>
  <si>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</si>
  <si>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</si>
  <si>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</si>
  <si>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</si>
  <si>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</si>
  <si>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</si>
  <si>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</si>
  <si>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</si>
  <si>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</si>
  <si>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</si>
  <si>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</si>
  <si>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</si>
  <si>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</si>
  <si>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</si>
  <si>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</si>
  <si>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</si>
  <si>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</si>
  <si>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</si>
  <si>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</si>
  <si>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</si>
  <si>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</si>
  <si>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</si>
  <si>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</si>
  <si>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</si>
  <si>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</si>
  <si>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</si>
  <si>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</si>
  <si>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</si>
  <si>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</si>
  <si>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</si>
  <si>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</si>
  <si>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</si>
  <si>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</si>
  <si>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</si>
  <si>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</si>
  <si>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</si>
  <si>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</si>
  <si>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</si>
  <si>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</si>
  <si>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</si>
  <si>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</si>
  <si>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</si>
  <si>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</si>
  <si>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</si>
  <si>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</si>
  <si>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</si>
  <si>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</si>
  <si>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</si>
  <si>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</si>
  <si>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</si>
  <si>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</si>
  <si>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</si>
  <si>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</si>
  <si>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</si>
  <si>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</si>
  <si>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</si>
  <si>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</si>
  <si>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</si>
  <si>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</si>
  <si>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</si>
  <si>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</si>
  <si>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</si>
  <si>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</si>
  <si>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</si>
  <si>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</si>
  <si>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</si>
  <si>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</si>
  <si>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</si>
  <si>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</si>
  <si>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</si>
  <si>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</si>
  <si>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</si>
  <si>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</si>
  <si>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</si>
  <si>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</si>
  <si>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</si>
  <si>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</si>
  <si>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</si>
  <si>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</si>
  <si>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</si>
  <si>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</si>
  <si>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</si>
  <si>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</si>
  <si>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</si>
  <si>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</si>
  <si>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</si>
  <si>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</si>
  <si>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</si>
  <si>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</si>
  <si>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</si>
  <si>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</si>
  <si>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</si>
  <si>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</si>
  <si>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</si>
  <si>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</si>
  <si>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</si>
  <si>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</si>
  <si>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</si>
  <si>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</si>
  <si>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</si>
  <si>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</si>
  <si>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</si>
  <si>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</si>
  <si>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</si>
  <si>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</si>
  <si>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</si>
  <si>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</si>
  <si>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</si>
  <si>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</si>
  <si>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</si>
  <si>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</si>
  <si>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</si>
  <si>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</si>
  <si>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</si>
  <si>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</si>
  <si>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</si>
  <si>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</si>
  <si>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</si>
  <si>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</si>
  <si>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</si>
  <si>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</si>
  <si>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</si>
  <si>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</si>
  <si>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</si>
  <si>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</si>
  <si>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</si>
  <si>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</si>
  <si>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</si>
  <si>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</si>
  <si>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</si>
  <si>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</si>
  <si>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</si>
  <si>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</si>
  <si>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</si>
  <si>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</si>
  <si>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</si>
  <si>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</si>
  <si>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</si>
  <si>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</si>
  <si>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</si>
  <si>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</si>
  <si>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</si>
  <si>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</si>
  <si>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</si>
  <si>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</si>
  <si>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</si>
  <si>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</si>
  <si>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</si>
  <si>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</si>
  <si>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</si>
  <si>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</si>
  <si>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</si>
  <si>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</si>
  <si>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</si>
  <si>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</si>
  <si>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</si>
  <si>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</si>
  <si>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</si>
  <si>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</si>
  <si>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</si>
  <si>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</si>
  <si>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</si>
  <si>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</si>
  <si>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</si>
  <si>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</si>
  <si>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</si>
  <si>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</si>
  <si>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</si>
  <si>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</si>
  <si>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</si>
  <si>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</si>
  <si>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</si>
  <si>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</si>
  <si>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</si>
  <si>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</si>
  <si>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</si>
  <si>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</si>
  <si>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</si>
  <si>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</si>
  <si>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</si>
  <si>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</si>
  <si>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</si>
  <si>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</si>
  <si>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</si>
  <si>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</si>
  <si>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</si>
  <si>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</si>
  <si>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</si>
  <si>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</si>
  <si>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</si>
  <si>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</si>
  <si>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</si>
  <si>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</si>
  <si>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</si>
  <si>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</si>
  <si>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</si>
  <si>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</si>
  <si>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</si>
  <si>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</si>
  <si>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</si>
  <si>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</si>
  <si>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</si>
  <si>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</si>
  <si>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</si>
  <si>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</si>
  <si>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</si>
  <si>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</si>
  <si>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</si>
  <si>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</si>
  <si>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</si>
  <si>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</si>
  <si>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</si>
  <si>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</si>
  <si>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</si>
  <si>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</si>
  <si>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</si>
  <si>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</si>
  <si>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</si>
  <si>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</si>
  <si>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</si>
  <si>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</si>
  <si>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</si>
  <si>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</si>
  <si>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</si>
  <si>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</si>
  <si>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</si>
  <si>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</si>
  <si>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</si>
  <si>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</si>
  <si>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</si>
  <si>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</si>
  <si>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</si>
  <si>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</si>
  <si>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</si>
  <si>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</si>
  <si>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</si>
  <si>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</si>
  <si>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</si>
  <si>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</si>
  <si>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</si>
  <si>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</si>
  <si>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</si>
  <si>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</si>
  <si>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</si>
  <si>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</si>
  <si>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</si>
  <si>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</si>
  <si>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</si>
  <si>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</si>
  <si>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</si>
  <si>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</si>
  <si>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</si>
  <si>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</si>
  <si>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</si>
  <si>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</si>
  <si>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</si>
  <si>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</si>
  <si>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</si>
  <si>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</si>
  <si>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</si>
  <si>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</si>
  <si>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</si>
  <si>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</si>
  <si>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</si>
  <si>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</si>
  <si>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</si>
  <si>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</si>
  <si>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</si>
  <si>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</si>
  <si>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</si>
  <si>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</si>
  <si>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</si>
  <si>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</si>
  <si>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</si>
  <si>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</si>
  <si>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</si>
  <si>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</si>
  <si>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</si>
  <si>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</si>
  <si>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</si>
  <si>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</si>
  <si>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</si>
  <si>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</si>
  <si>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</si>
  <si>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</si>
  <si>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</si>
  <si>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</si>
  <si>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</si>
  <si>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</si>
  <si>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</si>
  <si>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</si>
  <si>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</si>
  <si>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</si>
  <si>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</si>
  <si>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</si>
  <si>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</si>
  <si>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</si>
  <si>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</si>
  <si>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</si>
  <si>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</si>
  <si>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</si>
  <si>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</si>
  <si>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</si>
  <si>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</si>
  <si>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</si>
  <si>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</si>
  <si>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</si>
  <si>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</si>
  <si>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</si>
  <si>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</si>
  <si>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</si>
  <si>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</si>
  <si>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</si>
  <si>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</si>
  <si>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</si>
  <si>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</si>
  <si>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</si>
  <si>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</si>
  <si>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</si>
  <si>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</si>
  <si>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</si>
  <si>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</si>
  <si>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</si>
  <si>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</si>
  <si>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</si>
  <si>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</si>
  <si>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</si>
  <si>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</si>
  <si>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</si>
  <si>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</si>
  <si>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</si>
  <si>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</si>
  <si>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</si>
  <si>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</si>
  <si>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</si>
  <si>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</si>
  <si>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</si>
  <si>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</si>
  <si>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</si>
  <si>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</si>
  <si>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</si>
  <si>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</si>
  <si>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</si>
  <si>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</si>
  <si>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</si>
  <si>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</si>
  <si>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</si>
  <si>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</si>
  <si>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</si>
  <si>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</si>
  <si>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</si>
  <si>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</si>
  <si>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</si>
  <si>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</si>
  <si>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</si>
  <si>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</si>
  <si>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</si>
  <si>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</si>
  <si>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</si>
  <si>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</si>
  <si>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</si>
  <si>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</si>
  <si>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</si>
  <si>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</si>
  <si>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</si>
  <si>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</si>
  <si>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</si>
  <si>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</si>
  <si>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</si>
  <si>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</si>
  <si>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</si>
  <si>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</si>
  <si>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</si>
  <si>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</si>
  <si>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</si>
  <si>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</si>
  <si>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</si>
  <si>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</si>
  <si>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</si>
  <si>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</si>
  <si>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</si>
  <si>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</si>
  <si>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</si>
  <si>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</si>
  <si>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</si>
  <si>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</si>
  <si>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</si>
  <si>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</si>
  <si>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</si>
  <si>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</si>
  <si>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</si>
  <si>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</si>
  <si>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</si>
  <si>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</si>
  <si>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</si>
  <si>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</si>
  <si>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</si>
  <si>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</si>
  <si>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</si>
  <si>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</si>
  <si>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</si>
  <si>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</si>
  <si>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</si>
  <si>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</si>
  <si>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</si>
  <si>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</si>
  <si>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</si>
  <si>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</si>
  <si>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</si>
  <si>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</si>
  <si>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</si>
  <si>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</si>
  <si>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</si>
  <si>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</si>
  <si>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</si>
  <si>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</si>
  <si>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</si>
  <si>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</si>
  <si>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</si>
  <si>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</si>
  <si>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</si>
  <si>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</si>
  <si>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</si>
  <si>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</si>
  <si>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</si>
  <si>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</si>
  <si>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</si>
  <si>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</si>
  <si>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</si>
  <si>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</si>
  <si>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</si>
  <si>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</si>
  <si>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</si>
  <si>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</si>
  <si>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</si>
  <si>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</si>
  <si>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</si>
  <si>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</si>
  <si>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</si>
  <si>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</si>
  <si>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</si>
  <si>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</si>
  <si>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</si>
  <si>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</si>
  <si>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</si>
  <si>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</si>
  <si>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</si>
  <si>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</si>
  <si>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</si>
  <si>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</si>
  <si>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</si>
  <si>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</si>
  <si>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</si>
  <si>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</si>
  <si>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</si>
  <si>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</si>
  <si>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</si>
  <si>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</si>
  <si>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</si>
  <si>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</si>
  <si>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</si>
  <si>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</si>
  <si>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</si>
  <si>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</si>
  <si>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</si>
  <si>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</si>
  <si>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</si>
  <si>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</si>
  <si>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</si>
  <si>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</si>
  <si>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</si>
  <si>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</si>
  <si>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</si>
  <si>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</si>
  <si>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</si>
  <si>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</si>
  <si>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</si>
  <si>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</si>
  <si>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</si>
  <si>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</si>
  <si>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</si>
  <si>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</si>
  <si>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</si>
  <si>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</si>
  <si>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</si>
  <si>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</si>
  <si>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</si>
  <si>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</si>
  <si>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</si>
  <si>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</si>
  <si>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</si>
  <si>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</si>
  <si>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</si>
  <si>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</si>
  <si>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</si>
  <si>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</si>
  <si>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</si>
  <si>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</si>
  <si>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</si>
  <si>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</si>
  <si>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</si>
  <si>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</si>
  <si>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</si>
  <si>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</si>
  <si>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</si>
  <si>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</si>
  <si>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</si>
  <si>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</si>
  <si>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</si>
  <si>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</si>
  <si>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</si>
  <si>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</si>
  <si>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</si>
  <si>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</si>
  <si>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</si>
  <si>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</si>
  <si>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</si>
  <si>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</si>
  <si>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</si>
  <si>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</si>
  <si>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</si>
  <si>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</si>
  <si>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</si>
  <si>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</si>
  <si>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</si>
  <si>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</si>
  <si>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</si>
  <si>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</si>
  <si>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</si>
  <si>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</si>
  <si>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</si>
  <si>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</si>
  <si>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</si>
  <si>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</si>
  <si>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</si>
  <si>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</si>
  <si>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</si>
  <si>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</si>
  <si>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</si>
  <si>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</si>
  <si>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</si>
  <si>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</si>
  <si>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</si>
  <si>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</si>
  <si>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</si>
  <si>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</si>
  <si>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</si>
  <si>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</si>
  <si>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</si>
  <si>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</si>
  <si>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</si>
  <si>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</si>
  <si>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</si>
  <si>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</si>
  <si>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</si>
  <si>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</si>
  <si>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</si>
  <si>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</si>
  <si>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</si>
  <si>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</si>
  <si>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</si>
  <si>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</si>
  <si>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</si>
  <si>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</si>
  <si>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</si>
  <si>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</si>
  <si>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</si>
  <si>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</si>
  <si>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</si>
  <si>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</si>
  <si>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</si>
  <si>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</si>
  <si>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</si>
  <si>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</si>
  <si>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</si>
  <si>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</si>
  <si>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</si>
  <si>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</si>
  <si>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</si>
  <si>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</si>
  <si>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</si>
  <si>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</si>
  <si>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</si>
  <si>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</si>
  <si>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</si>
  <si>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</si>
  <si>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</si>
  <si>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</si>
  <si>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</si>
  <si>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</si>
  <si>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</si>
  <si>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</si>
  <si>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</si>
  <si>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</si>
  <si>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</si>
  <si>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</si>
  <si>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</si>
  <si>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</si>
  <si>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</si>
  <si>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</si>
  <si>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</si>
  <si>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</si>
  <si>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</si>
  <si>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</si>
  <si>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</si>
  <si>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</si>
  <si>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</si>
  <si>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</si>
  <si>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</si>
  <si>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</si>
  <si>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</si>
  <si>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</si>
  <si>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</si>
  <si>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</si>
  <si>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</si>
  <si>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</si>
  <si>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</si>
  <si>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</si>
  <si>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</si>
  <si>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</si>
  <si>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</si>
  <si>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</si>
  <si>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</si>
  <si>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</si>
  <si>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</si>
  <si>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</si>
  <si>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</si>
  <si>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</si>
  <si>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</si>
  <si>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</si>
  <si>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</si>
  <si>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</si>
  <si>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</si>
  <si>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</si>
  <si>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</si>
  <si>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</si>
  <si>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</si>
  <si>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</si>
  <si>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</si>
  <si>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</si>
  <si>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</si>
  <si>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</si>
  <si>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</si>
  <si>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</si>
  <si>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</si>
  <si>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</si>
  <si>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</si>
  <si>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</si>
  <si>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</si>
  <si>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</si>
  <si>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</si>
  <si>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</si>
  <si>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</si>
  <si>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</si>
  <si>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</si>
  <si>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</si>
  <si>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</si>
  <si>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</si>
  <si>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</si>
  <si>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</si>
  <si>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</si>
  <si>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</si>
  <si>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</si>
  <si>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</si>
  <si>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</si>
  <si>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</si>
  <si>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</si>
  <si>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</si>
  <si>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</si>
  <si>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</si>
  <si>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</si>
  <si>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</si>
  <si>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</si>
  <si>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</si>
  <si>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</si>
  <si>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</si>
  <si>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</si>
  <si>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</si>
  <si>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</si>
  <si>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</si>
  <si>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</si>
  <si>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</si>
  <si>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</si>
  <si>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</si>
  <si>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</si>
  <si>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</si>
  <si>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</si>
  <si>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</si>
  <si>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</si>
  <si>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</si>
  <si>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</si>
  <si>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</si>
  <si>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</si>
  <si>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</si>
  <si>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</si>
  <si>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</si>
  <si>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</si>
  <si>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</si>
  <si>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</si>
  <si>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</si>
  <si>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</si>
  <si>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</si>
  <si>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</si>
  <si>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</si>
  <si>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</si>
  <si>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</si>
  <si>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</si>
  <si>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</si>
  <si>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</si>
  <si>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</si>
  <si>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</si>
  <si>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</si>
  <si>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</si>
  <si>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</si>
  <si>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</si>
  <si>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</si>
  <si>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</si>
  <si>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</si>
  <si>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</si>
  <si>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</si>
  <si>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</si>
  <si>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</si>
  <si>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</si>
  <si>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</si>
  <si>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</si>
  <si>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</si>
  <si>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</si>
  <si>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</si>
  <si>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</si>
  <si>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</si>
  <si>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</si>
  <si>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</si>
  <si>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</si>
  <si>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</si>
  <si>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</si>
  <si>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</si>
  <si>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</si>
  <si>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</si>
  <si>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</si>
  <si>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</si>
  <si>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</si>
  <si>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</si>
  <si>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</si>
  <si>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</si>
  <si>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</si>
  <si>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</si>
  <si>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</si>
  <si>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</si>
  <si>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</si>
  <si>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</si>
  <si>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</si>
  <si>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</si>
  <si>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</si>
  <si>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</si>
  <si>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</si>
  <si>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</si>
  <si>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</si>
  <si>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</si>
  <si>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</si>
  <si>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</si>
  <si>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</si>
  <si>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</si>
  <si>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</si>
  <si>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</si>
  <si>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</si>
  <si>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</si>
  <si>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</si>
  <si>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</si>
  <si>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</si>
  <si>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</si>
  <si>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</si>
  <si>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</si>
  <si>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</si>
  <si>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</si>
  <si>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</si>
  <si>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</si>
  <si>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</si>
  <si>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</si>
  <si>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</si>
  <si>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</si>
  <si>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</si>
  <si>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</si>
  <si>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</si>
  <si>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</si>
  <si>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</si>
  <si>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</si>
  <si>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</si>
  <si>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</si>
  <si>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</si>
  <si>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</si>
  <si>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</si>
  <si>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</si>
  <si>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</si>
  <si>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</si>
  <si>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</si>
  <si>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</si>
  <si>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</si>
  <si>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</si>
  <si>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</si>
  <si>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</si>
  <si>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</si>
  <si>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</si>
  <si>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</si>
  <si>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</si>
  <si>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</si>
  <si>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</si>
  <si>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</si>
  <si>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</si>
  <si>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</si>
  <si>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</si>
  <si>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</si>
  <si>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</si>
  <si>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</si>
  <si>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</si>
  <si>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</si>
  <si>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</si>
  <si>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</si>
  <si>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</si>
  <si>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</si>
  <si>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</si>
  <si>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</si>
  <si>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</si>
  <si>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</si>
  <si>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</si>
  <si>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</si>
  <si>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</si>
  <si>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</si>
  <si>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</si>
  <si>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</si>
  <si>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</si>
  <si>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</si>
  <si>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</si>
  <si>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</si>
  <si>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</si>
  <si>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</si>
  <si>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</si>
  <si>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</si>
  <si>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</si>
  <si>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</si>
  <si>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</si>
  <si>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</si>
  <si>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</si>
  <si>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</si>
  <si>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</si>
  <si>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</si>
  <si>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</si>
  <si>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</si>
  <si>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</si>
  <si>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</si>
  <si>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</si>
  <si>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</si>
  <si>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</si>
  <si>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</si>
  <si>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</si>
  <si>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</si>
  <si>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</si>
  <si>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</si>
  <si>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</si>
  <si>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</si>
  <si>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</si>
  <si>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</si>
  <si>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</si>
  <si>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</si>
  <si>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</si>
  <si>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</si>
  <si>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</si>
  <si>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</si>
  <si>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</si>
  <si>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</si>
  <si>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</si>
  <si>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</si>
  <si>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</si>
  <si>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</si>
  <si>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</si>
  <si>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</si>
  <si>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</si>
  <si>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</si>
  <si>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</si>
  <si>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</si>
  <si>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</si>
  <si>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</si>
  <si>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</si>
  <si>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</si>
  <si>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</si>
  <si>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</si>
  <si>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</si>
  <si>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</si>
  <si>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</si>
  <si>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</si>
  <si>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</si>
  <si>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</si>
  <si>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</si>
  <si>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</si>
  <si>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</si>
  <si>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</si>
  <si>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</si>
  <si>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</si>
  <si>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</si>
  <si>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</si>
  <si>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</si>
  <si>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</si>
  <si>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</si>
  <si>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</si>
  <si>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</si>
  <si>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</si>
  <si>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</si>
  <si>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</si>
  <si>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</si>
  <si>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</si>
  <si>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</si>
  <si>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</si>
  <si>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</si>
  <si>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</si>
  <si>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</si>
  <si>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</si>
  <si>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</si>
  <si>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</si>
  <si>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</si>
  <si>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</si>
  <si>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</si>
  <si>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</si>
  <si>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</si>
  <si>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</si>
  <si>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</si>
  <si>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</si>
  <si>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</si>
  <si>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</si>
  <si>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</si>
  <si>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</si>
  <si>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</si>
  <si>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</si>
  <si>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</si>
  <si>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</si>
  <si>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</si>
  <si>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</si>
  <si>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</si>
  <si>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</si>
  <si>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</si>
  <si>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</si>
  <si>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</si>
  <si>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</si>
  <si>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</si>
  <si>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</si>
  <si>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</si>
  <si>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</si>
  <si>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</si>
  <si>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</si>
  <si>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</si>
  <si>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</si>
  <si>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</si>
  <si>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</si>
  <si>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</si>
  <si>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</si>
  <si>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</si>
  <si>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</si>
  <si>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</si>
  <si>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</si>
  <si>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</si>
  <si>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</si>
  <si>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</si>
  <si>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</si>
  <si>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</si>
  <si>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</si>
  <si>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</si>
  <si>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</si>
  <si>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</si>
  <si>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</si>
  <si>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</si>
  <si>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</si>
  <si>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</si>
  <si>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</si>
  <si>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</si>
  <si>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</si>
  <si>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</si>
  <si>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</si>
  <si>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</si>
  <si>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</si>
  <si>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</si>
  <si>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</si>
  <si>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</si>
  <si>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</si>
  <si>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</si>
  <si>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</si>
  <si>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</si>
  <si>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</si>
  <si>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</si>
  <si>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</si>
  <si>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</si>
  <si>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</si>
  <si>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</si>
  <si>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</si>
  <si>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</si>
  <si>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</si>
  <si>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</si>
  <si>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</si>
  <si>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</si>
  <si>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</si>
  <si>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</si>
  <si>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</si>
  <si>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</si>
  <si>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</si>
  <si>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</si>
  <si>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</si>
  <si>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</si>
  <si>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</si>
  <si>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</si>
  <si>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</si>
  <si>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</si>
  <si>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</si>
  <si>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</si>
  <si>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</si>
  <si>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</si>
  <si>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</si>
  <si>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</si>
  <si>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</si>
  <si>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</si>
  <si>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</si>
  <si>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</si>
  <si>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</si>
  <si>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</si>
  <si>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</si>
  <si>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</si>
  <si>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</si>
  <si>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</si>
  <si>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</si>
  <si>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</si>
  <si>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</si>
  <si>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</si>
  <si>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</si>
  <si>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</si>
  <si>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</si>
  <si>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</si>
  <si>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</si>
  <si>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</si>
  <si>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</si>
  <si>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</si>
  <si>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</si>
  <si>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</si>
  <si>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</si>
  <si>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</si>
  <si>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</si>
  <si>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</si>
  <si>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</si>
  <si>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</si>
  <si>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</si>
  <si>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</si>
  <si>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</si>
  <si>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</si>
  <si>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</si>
  <si>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</si>
  <si>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</si>
  <si>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</si>
  <si>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</si>
  <si>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</si>
  <si>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</si>
  <si>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</si>
  <si>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</si>
  <si>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</si>
  <si>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</si>
  <si>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</si>
  <si>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</si>
  <si>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</si>
  <si>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</si>
  <si>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</si>
  <si>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</si>
  <si>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</si>
  <si>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</si>
  <si>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</si>
  <si>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</si>
  <si>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</si>
  <si>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</si>
  <si>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</si>
  <si>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</si>
  <si>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</si>
  <si>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</si>
  <si>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</si>
  <si>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</si>
  <si>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</si>
  <si>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</si>
  <si>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</si>
  <si>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</si>
  <si>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</si>
  <si>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</si>
  <si>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</si>
  <si>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</si>
  <si>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</si>
  <si>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</si>
  <si>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</si>
  <si>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</si>
  <si>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</si>
  <si>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</si>
  <si>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</si>
  <si>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</si>
  <si>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</si>
  <si>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</si>
  <si>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</si>
  <si>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</si>
  <si>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</si>
  <si>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</si>
  <si>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</si>
  <si>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</si>
  <si>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</si>
  <si>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</si>
  <si>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</si>
  <si>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</si>
  <si>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</si>
  <si>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</si>
  <si>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</si>
  <si>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</si>
  <si>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</si>
  <si>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</si>
  <si>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</si>
  <si>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</si>
  <si>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</si>
  <si>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</si>
  <si>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</si>
  <si>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</si>
  <si>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</si>
  <si>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</si>
  <si>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</si>
  <si>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</si>
  <si>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</si>
  <si>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</si>
  <si>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</si>
  <si>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</si>
  <si>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</si>
  <si>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</si>
  <si>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</si>
  <si>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</si>
  <si>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</si>
  <si>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</si>
  <si>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</si>
  <si>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</si>
  <si>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</si>
  <si>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</si>
  <si>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</si>
  <si>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</si>
  <si>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</si>
  <si>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</si>
  <si>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</si>
  <si>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</si>
  <si>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</si>
  <si>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</si>
  <si>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</si>
  <si>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</si>
  <si>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</si>
  <si>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</si>
  <si>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</si>
  <si>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</si>
  <si>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</si>
  <si>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</si>
  <si>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</si>
  <si>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</si>
  <si>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</si>
  <si>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</si>
  <si>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</si>
  <si>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</si>
  <si>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</si>
  <si>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</si>
  <si>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</si>
  <si>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</si>
  <si>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</si>
  <si>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</si>
  <si>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</si>
  <si>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</si>
  <si>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</si>
  <si>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</si>
  <si>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</si>
  <si>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</si>
  <si>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</si>
  <si>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</si>
  <si>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</si>
  <si>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</si>
  <si>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</si>
  <si>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</si>
  <si>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</si>
  <si>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</si>
  <si>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</si>
  <si>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</si>
  <si>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</si>
  <si>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</si>
  <si>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</si>
  <si>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</si>
  <si>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</si>
  <si>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</si>
  <si>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</si>
  <si>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</si>
  <si>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</si>
  <si>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</si>
  <si>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</si>
  <si>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</si>
  <si>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</si>
  <si>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</si>
  <si>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</si>
  <si>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</si>
  <si>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</si>
  <si>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</si>
  <si>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</si>
  <si>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</si>
  <si>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</si>
  <si>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</si>
  <si>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</si>
  <si>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</si>
  <si>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</si>
  <si>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</si>
  <si>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</si>
  <si>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</si>
  <si>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</si>
  <si>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</si>
  <si>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</si>
  <si>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</si>
  <si>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</si>
  <si>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</si>
  <si>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</si>
  <si>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</si>
  <si>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</si>
  <si>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</si>
  <si>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</si>
  <si>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</si>
  <si>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</si>
  <si>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</si>
  <si>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</si>
  <si>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</si>
  <si>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</si>
  <si>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</si>
  <si>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</si>
  <si>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</si>
  <si>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</si>
  <si>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</si>
  <si>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</si>
  <si>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</si>
  <si>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</si>
  <si>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</si>
  <si>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</si>
  <si>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</si>
  <si>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</si>
  <si>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</si>
  <si>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</si>
  <si>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</si>
  <si>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</si>
  <si>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</si>
  <si>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</si>
  <si>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</si>
  <si>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</si>
  <si>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</si>
  <si>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</si>
  <si>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</si>
  <si>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</si>
  <si>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</si>
  <si>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</si>
  <si>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</si>
  <si>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</si>
  <si>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</si>
  <si>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</si>
  <si>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</si>
  <si>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</si>
  <si>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</si>
  <si>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</si>
  <si>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</si>
  <si>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</si>
  <si>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</si>
  <si>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</si>
  <si>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</si>
  <si>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</si>
  <si>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</si>
  <si>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</si>
  <si>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</si>
  <si>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</si>
  <si>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</si>
  <si>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</si>
  <si>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</si>
  <si>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</si>
  <si>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</si>
  <si>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</si>
  <si>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</si>
  <si>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</si>
  <si>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</si>
  <si>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</si>
  <si>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</si>
  <si>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</si>
  <si>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</si>
  <si>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</si>
  <si>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</si>
  <si>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</si>
  <si>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</si>
  <si>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</si>
  <si>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</si>
  <si>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</si>
  <si>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</si>
  <si>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</si>
  <si>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</si>
  <si>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</si>
  <si>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</si>
  <si>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</si>
  <si>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</si>
  <si>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</si>
  <si>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</si>
  <si>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</si>
  <si>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</si>
  <si>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</si>
  <si>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</si>
  <si>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</si>
  <si>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</si>
  <si>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</si>
  <si>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</si>
  <si>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</si>
  <si>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</si>
  <si>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</si>
  <si>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</si>
  <si>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</si>
  <si>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</si>
  <si>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</si>
  <si>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</si>
  <si>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</si>
  <si>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</si>
  <si>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</si>
  <si>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</si>
  <si>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</si>
  <si>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</si>
  <si>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</si>
  <si>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</si>
  <si>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</si>
  <si>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</si>
  <si>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</si>
  <si>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</si>
  <si>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</si>
  <si>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</si>
  <si>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</si>
  <si>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</si>
  <si>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</si>
  <si>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</si>
  <si>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</si>
  <si>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</si>
  <si>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</si>
  <si>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</si>
  <si>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</si>
  <si>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</si>
  <si>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</si>
  <si>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</si>
  <si>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</si>
  <si>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</si>
  <si>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</si>
  <si>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</si>
  <si>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</si>
  <si>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</si>
  <si>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</si>
  <si>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</si>
  <si>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</si>
  <si>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</si>
  <si>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</si>
  <si>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</si>
  <si>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</si>
  <si>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</si>
  <si>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</si>
  <si>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</si>
  <si>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</si>
  <si>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</si>
  <si>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</si>
  <si>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</si>
  <si>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</si>
  <si>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</si>
  <si>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</si>
  <si>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</si>
  <si>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</si>
  <si>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</si>
  <si>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</si>
  <si>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</si>
  <si>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</si>
  <si>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</si>
  <si>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</si>
  <si>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</si>
  <si>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</si>
  <si>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</si>
  <si>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</si>
  <si>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</si>
  <si>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</si>
  <si>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</si>
  <si>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</si>
  <si>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</si>
  <si>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</si>
  <si>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</si>
  <si>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</si>
  <si>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</si>
  <si>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</si>
  <si>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</si>
  <si>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</si>
  <si>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</si>
  <si>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</si>
  <si>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</si>
  <si>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</si>
  <si>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</si>
  <si>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</si>
  <si>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</si>
  <si>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</si>
  <si>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</si>
  <si>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</si>
  <si>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</si>
  <si>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</si>
  <si>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</si>
  <si>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</si>
  <si>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</si>
  <si>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</si>
  <si>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</si>
  <si>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</si>
  <si>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</si>
  <si>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</si>
  <si>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</si>
  <si>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</si>
  <si>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</si>
  <si>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</si>
  <si>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</si>
  <si>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</si>
  <si>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</si>
  <si>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</si>
  <si>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</si>
  <si>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</si>
  <si>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</si>
  <si>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</si>
  <si>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</si>
  <si>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</si>
  <si>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</si>
  <si>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</si>
  <si>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</si>
  <si>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</si>
  <si>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</si>
  <si>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</si>
  <si>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</si>
  <si>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</si>
  <si>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</si>
  <si>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</si>
  <si>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</si>
  <si>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</si>
  <si>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</si>
  <si>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</si>
  <si>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</si>
  <si>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</si>
  <si>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</si>
  <si>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</si>
  <si>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</si>
  <si>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</si>
  <si>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</si>
  <si>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</si>
  <si>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</si>
  <si>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</si>
  <si>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</si>
  <si>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</si>
  <si>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</si>
  <si>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</si>
  <si>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</si>
  <si>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</si>
  <si>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</si>
  <si>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</si>
  <si>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</si>
  <si>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</si>
  <si>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</si>
  <si>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</si>
  <si>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</si>
  <si>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</si>
  <si>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</si>
  <si>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</si>
  <si>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</si>
  <si>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</si>
  <si>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</si>
  <si>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</si>
  <si>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</si>
  <si>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</si>
  <si>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</si>
  <si>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</si>
  <si>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</si>
  <si>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</si>
  <si>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</si>
  <si>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</si>
  <si>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</si>
  <si>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</si>
  <si>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</si>
  <si>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</si>
  <si>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</si>
  <si>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</si>
  <si>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</si>
  <si>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</si>
  <si>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</si>
  <si>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</si>
  <si>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</si>
  <si>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</si>
  <si>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</si>
  <si>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</si>
  <si>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</si>
  <si>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</si>
  <si>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</si>
  <si>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</si>
  <si>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</si>
  <si>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</si>
  <si>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</si>
  <si>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</si>
  <si>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</si>
  <si>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</si>
  <si>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</si>
  <si>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</si>
  <si>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</si>
  <si>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</si>
  <si>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</si>
  <si>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</si>
  <si>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</si>
  <si>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</si>
  <si>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</si>
  <si>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</si>
  <si>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</si>
  <si>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</si>
  <si>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</si>
  <si>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</si>
  <si>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</si>
  <si>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</si>
  <si>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</si>
  <si>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</si>
  <si>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</si>
  <si>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</si>
  <si>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</si>
  <si>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</si>
  <si>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</si>
  <si>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</si>
  <si>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</si>
  <si>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</si>
  <si>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</si>
  <si>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</si>
  <si>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</si>
  <si>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</si>
  <si>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</si>
  <si>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</si>
  <si>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</si>
  <si>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</si>
  <si>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</si>
  <si>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</si>
  <si>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</si>
  <si>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</si>
  <si>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</si>
  <si>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</si>
  <si>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</si>
  <si>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</si>
  <si>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</si>
  <si>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</si>
  <si>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</si>
  <si>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</si>
  <si>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</si>
  <si>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</si>
  <si>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</si>
  <si>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</si>
  <si>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</si>
  <si>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</si>
  <si>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</si>
  <si>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</si>
  <si>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</si>
  <si>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</si>
  <si>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</si>
  <si>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</si>
  <si>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</si>
  <si>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</si>
  <si>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</si>
  <si>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</si>
  <si>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</si>
  <si>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</si>
  <si>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</si>
  <si>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</si>
  <si>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</si>
  <si>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</si>
  <si>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</si>
  <si>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</si>
  <si>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</si>
  <si>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</si>
  <si>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</si>
  <si>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</si>
  <si>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</si>
  <si>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</si>
  <si>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</si>
  <si>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</si>
  <si>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</si>
  <si>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</si>
  <si>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</si>
  <si>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</si>
  <si>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</si>
  <si>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</si>
  <si>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</si>
  <si>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</si>
  <si>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</si>
  <si>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</si>
  <si>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</si>
  <si>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</si>
  <si>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</si>
  <si>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</si>
  <si>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</si>
  <si>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</si>
  <si>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</si>
  <si>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</si>
  <si>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</si>
  <si>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</si>
  <si>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</si>
  <si>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</si>
  <si>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</si>
  <si>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</si>
  <si>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</si>
  <si>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</si>
  <si>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</si>
  <si>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</si>
  <si>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</si>
  <si>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</si>
  <si>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</si>
  <si>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</si>
  <si>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</si>
  <si>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</si>
  <si>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</si>
  <si>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</si>
  <si>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</si>
  <si>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</si>
  <si>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</si>
  <si>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</si>
  <si>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</si>
  <si>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</si>
  <si>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</si>
  <si>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</si>
  <si>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</si>
  <si>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</si>
  <si>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</si>
  <si>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</si>
  <si>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</si>
  <si>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</si>
  <si>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</si>
  <si>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</si>
  <si>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</si>
  <si>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</si>
  <si>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</si>
  <si>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</si>
  <si>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</si>
  <si>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</si>
  <si>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</si>
  <si>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</si>
  <si>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</si>
  <si>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</si>
  <si>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</si>
  <si>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</si>
  <si>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</si>
  <si>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</si>
  <si>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</si>
  <si>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</si>
  <si>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</si>
  <si>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</si>
  <si>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</si>
  <si>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</si>
  <si>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</si>
  <si>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</si>
  <si>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</si>
  <si>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</si>
  <si>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</si>
  <si>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</si>
  <si>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</si>
  <si>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</si>
  <si>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</si>
  <si>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</si>
  <si>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</si>
  <si>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</si>
  <si>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</si>
  <si>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</si>
  <si>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</si>
  <si>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</si>
  <si>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</si>
  <si>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</si>
  <si>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</si>
  <si>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</si>
  <si>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</si>
  <si>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</si>
  <si>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</si>
  <si>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</si>
  <si>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</si>
  <si>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</si>
  <si>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</si>
  <si>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</si>
  <si>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</si>
  <si>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</si>
  <si>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</si>
  <si>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</si>
  <si>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</si>
  <si>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</si>
  <si>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</si>
  <si>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</si>
  <si>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</si>
  <si>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</si>
  <si>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</si>
  <si>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</si>
  <si>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</si>
  <si>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</si>
  <si>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</si>
  <si>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</si>
  <si>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</si>
  <si>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</si>
  <si>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</si>
  <si>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</si>
  <si>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</si>
  <si>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</si>
  <si>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</si>
  <si>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</si>
  <si>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</si>
  <si>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</si>
  <si>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</si>
  <si>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</si>
  <si>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</si>
  <si>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</si>
  <si>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</si>
  <si>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</si>
  <si>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</si>
  <si>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</si>
  <si>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</si>
  <si>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</si>
  <si>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</si>
  <si>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</si>
  <si>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</si>
  <si>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</si>
  <si>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</si>
  <si>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</si>
  <si>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</si>
  <si>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</si>
  <si>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</si>
  <si>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</si>
  <si>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</si>
  <si>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</si>
  <si>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</si>
  <si>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</si>
  <si>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</si>
  <si>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</si>
  <si>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</si>
  <si>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</si>
  <si>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</si>
  <si>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</si>
  <si>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</si>
  <si>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</si>
  <si>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</si>
  <si>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</si>
  <si>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</si>
  <si>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</si>
  <si>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</si>
  <si>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</si>
  <si>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</si>
  <si>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</si>
  <si>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</si>
  <si>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</si>
  <si>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</si>
  <si>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</si>
  <si>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</si>
  <si>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</si>
  <si>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</si>
  <si>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</si>
  <si>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</si>
  <si>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</si>
  <si>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</si>
  <si>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</si>
  <si>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</si>
  <si>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</si>
  <si>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</si>
  <si>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</si>
  <si>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</si>
  <si>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</si>
  <si>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</si>
  <si>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</si>
  <si>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</si>
  <si>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</si>
  <si>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</si>
  <si>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</si>
  <si>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</si>
  <si>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</si>
  <si>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</si>
  <si>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</si>
  <si>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</si>
  <si>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</si>
  <si>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</si>
  <si>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</si>
  <si>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</si>
  <si>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</si>
  <si>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</si>
  <si>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</si>
  <si>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</si>
  <si>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</si>
  <si>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</si>
  <si>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</si>
  <si>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</si>
  <si>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</si>
  <si>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</si>
  <si>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</si>
  <si>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</si>
  <si>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</si>
  <si>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</si>
  <si>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</si>
  <si>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</si>
  <si>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</si>
  <si>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</si>
  <si>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</si>
  <si>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</si>
  <si>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</si>
  <si>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</si>
  <si>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</si>
  <si>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</si>
  <si>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</si>
  <si>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</si>
  <si>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</si>
  <si>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</si>
  <si>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</si>
  <si>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</si>
  <si>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</si>
  <si>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</si>
  <si>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</si>
  <si>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</si>
  <si>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</si>
  <si>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</si>
  <si>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</si>
  <si>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</si>
  <si>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</si>
  <si>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</si>
  <si>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</si>
  <si>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</si>
  <si>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</si>
  <si>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</si>
  <si>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</si>
  <si>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</si>
  <si>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</si>
  <si>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</si>
  <si>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</si>
  <si>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</si>
  <si>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</si>
  <si>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</si>
  <si>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</si>
  <si>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</si>
  <si>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</si>
  <si>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</si>
  <si>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</si>
  <si>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</si>
  <si>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</si>
  <si>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</si>
  <si>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</si>
  <si>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</si>
  <si>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</si>
  <si>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</si>
  <si>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</si>
  <si>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</si>
  <si>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</si>
  <si>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</si>
  <si>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</si>
  <si>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</si>
  <si>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</si>
  <si>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</si>
  <si>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</si>
  <si>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</si>
  <si>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</si>
  <si>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</si>
  <si>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</si>
  <si>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</si>
  <si>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</si>
  <si>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</si>
  <si>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</si>
  <si>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</si>
  <si>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</si>
  <si>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</si>
  <si>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</si>
  <si>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</si>
  <si>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</si>
  <si>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</si>
  <si>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</si>
  <si>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</si>
  <si>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</si>
  <si>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</si>
  <si>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</si>
  <si>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</si>
  <si>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</si>
  <si>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</si>
  <si>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</si>
  <si>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</si>
  <si>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</si>
  <si>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</si>
  <si>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</si>
  <si>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</si>
  <si>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</si>
  <si>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</si>
  <si>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</si>
  <si>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</si>
  <si>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</si>
  <si>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</si>
  <si>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</si>
  <si>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</si>
  <si>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</si>
  <si>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</si>
  <si>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</si>
  <si>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</si>
  <si>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</si>
  <si>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</si>
  <si>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</si>
  <si>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</si>
  <si>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</si>
  <si>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</si>
  <si>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</si>
  <si>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</si>
  <si>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</si>
  <si>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</si>
  <si>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</si>
  <si>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</si>
  <si>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</si>
  <si>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</si>
  <si>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</si>
  <si>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</si>
  <si>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</si>
  <si>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</si>
  <si>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</si>
  <si>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</si>
  <si>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</si>
  <si>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</si>
  <si>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</si>
  <si>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</si>
  <si>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</si>
  <si>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</si>
  <si>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</si>
  <si>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</si>
  <si>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</si>
  <si>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</si>
  <si>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</si>
  <si>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</si>
  <si>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</si>
  <si>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</si>
  <si>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</si>
  <si>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</si>
  <si>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</si>
  <si>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</si>
  <si>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</si>
  <si>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</si>
  <si>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</si>
  <si>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</si>
  <si>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</si>
  <si>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</si>
  <si>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</si>
  <si>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</si>
  <si>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</si>
  <si>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</si>
  <si>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</si>
  <si>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</si>
  <si>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</si>
  <si>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</si>
  <si>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</si>
  <si>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</si>
  <si>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</si>
  <si>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</si>
  <si>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</si>
  <si>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</si>
  <si>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</si>
  <si>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</si>
  <si>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</si>
  <si>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</si>
  <si>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</si>
  <si>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</si>
  <si>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</si>
  <si>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</si>
  <si>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</si>
  <si>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</si>
  <si>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</si>
  <si>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</si>
  <si>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</si>
  <si>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</si>
  <si>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</si>
  <si>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</si>
  <si>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</si>
  <si>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</si>
  <si>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</si>
  <si>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</si>
  <si>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</si>
  <si>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</si>
  <si>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</si>
  <si>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</si>
  <si>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</si>
  <si>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</si>
  <si>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</si>
  <si>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</si>
  <si>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</si>
  <si>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</si>
  <si>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</si>
  <si>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</si>
  <si>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</si>
  <si>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</si>
  <si>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</si>
  <si>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</si>
  <si>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</si>
  <si>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</si>
  <si>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</si>
  <si>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</si>
  <si>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</si>
  <si>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</si>
  <si>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</si>
  <si>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</si>
  <si>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</si>
  <si>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</si>
  <si>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</si>
  <si>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</si>
  <si>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</si>
  <si>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</si>
  <si>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</si>
  <si>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</si>
  <si>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</si>
  <si>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</si>
  <si>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</si>
  <si>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</si>
  <si>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</si>
  <si>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</si>
  <si>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</si>
  <si>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</si>
  <si>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</si>
  <si>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</si>
  <si>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</si>
  <si>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</si>
  <si>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</si>
  <si>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</si>
  <si>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</si>
  <si>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</si>
  <si>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</si>
  <si>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</si>
  <si>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</si>
  <si>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</si>
  <si>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</si>
  <si>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</si>
  <si>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</si>
  <si>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</si>
  <si>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</si>
  <si>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</si>
  <si>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</si>
  <si>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</si>
  <si>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</si>
  <si>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</si>
  <si>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</si>
  <si>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</si>
  <si>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</si>
  <si>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</si>
  <si>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</si>
  <si>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</si>
  <si>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</si>
  <si>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</si>
  <si>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</si>
  <si>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</si>
  <si>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</si>
  <si>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</si>
  <si>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</si>
  <si>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</si>
  <si>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</si>
  <si>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</si>
  <si>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</si>
  <si>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</si>
  <si>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</si>
  <si>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</si>
  <si>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</si>
  <si>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</si>
  <si>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</si>
  <si>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</si>
  <si>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</si>
  <si>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</si>
  <si>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</si>
  <si>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</si>
  <si>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</si>
  <si>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</si>
  <si>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</si>
  <si>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</si>
  <si>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</si>
  <si>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</si>
  <si>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</si>
  <si>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</si>
  <si>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</si>
  <si>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</si>
  <si>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</si>
  <si>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</si>
  <si>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</si>
  <si>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</si>
  <si>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</si>
  <si>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</si>
  <si>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</si>
  <si>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</si>
  <si>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</si>
  <si>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</si>
  <si>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</si>
  <si>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</si>
  <si>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</si>
  <si>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</si>
  <si>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</si>
  <si>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</si>
  <si>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</si>
  <si>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</si>
  <si>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</si>
  <si>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</si>
  <si>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</si>
  <si>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</si>
  <si>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</si>
  <si>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</si>
  <si>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</si>
  <si>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</si>
  <si>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</si>
  <si>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</si>
  <si>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</si>
  <si>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</si>
  <si>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</si>
  <si>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</si>
  <si>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</si>
  <si>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</si>
  <si>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</si>
  <si>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</si>
  <si>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</si>
  <si>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</si>
  <si>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</si>
  <si>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</si>
  <si>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</si>
  <si>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</si>
  <si>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</si>
  <si>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</si>
  <si>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</si>
  <si>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</si>
  <si>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</si>
  <si>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</si>
  <si>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</si>
  <si>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</si>
  <si>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</si>
  <si>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</si>
  <si>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</si>
  <si>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</si>
  <si>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</si>
  <si>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</si>
  <si>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</si>
  <si>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</si>
  <si>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</si>
  <si>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</si>
  <si>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</si>
  <si>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</si>
  <si>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</si>
  <si>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</si>
  <si>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</si>
  <si>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</si>
  <si>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</si>
  <si>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</si>
  <si>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</si>
  <si>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</si>
  <si>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</si>
  <si>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</si>
  <si>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</si>
  <si>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</si>
  <si>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</si>
  <si>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</si>
  <si>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</si>
  <si>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</si>
  <si>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</si>
  <si>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</si>
  <si>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</si>
  <si>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</si>
  <si>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</si>
  <si>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</si>
  <si>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</si>
  <si>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</si>
  <si>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</si>
  <si>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</si>
  <si>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</si>
  <si>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</si>
  <si>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</si>
  <si>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</si>
  <si>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</si>
  <si>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</si>
  <si>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</si>
  <si>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</si>
  <si>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</si>
  <si>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</si>
  <si>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</si>
  <si>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</si>
  <si>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</si>
  <si>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</si>
  <si>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</si>
  <si>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</si>
  <si>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</si>
  <si>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</si>
  <si>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</si>
  <si>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</si>
  <si>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</si>
  <si>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</si>
  <si>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</si>
  <si>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</si>
  <si>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</si>
  <si>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</si>
  <si>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</si>
  <si>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</si>
  <si>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</si>
  <si>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</si>
  <si>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</si>
  <si>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</si>
  <si>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</si>
  <si>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</si>
  <si>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</si>
  <si>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</si>
  <si>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</si>
  <si>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</si>
  <si>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</si>
  <si>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</si>
  <si>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</si>
  <si>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</si>
  <si>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</si>
  <si>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</si>
  <si>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</si>
  <si>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</si>
  <si>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</si>
  <si>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</si>
  <si>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</si>
  <si>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</si>
  <si>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</si>
  <si>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</si>
  <si>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</si>
  <si>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</si>
  <si>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</si>
  <si>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</si>
  <si>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</si>
  <si>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</si>
  <si>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</si>
  <si>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</si>
  <si>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</si>
  <si>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</si>
  <si>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</si>
  <si>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</si>
  <si>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</si>
  <si>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</si>
  <si>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</si>
  <si>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</si>
  <si>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</si>
  <si>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</si>
  <si>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</si>
  <si>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</si>
  <si>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</si>
  <si>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</si>
  <si>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</si>
  <si>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</si>
  <si>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</si>
  <si>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</si>
  <si>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</si>
  <si>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</si>
  <si>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</si>
  <si>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</si>
  <si>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</si>
  <si>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</si>
  <si>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</si>
  <si>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</si>
  <si>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</si>
  <si>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</si>
  <si>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</si>
  <si>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</si>
  <si>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</si>
  <si>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</si>
  <si>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</si>
  <si>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</si>
  <si>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</si>
  <si>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</si>
  <si>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</si>
  <si>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</si>
  <si>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</si>
  <si>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</si>
  <si>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</si>
  <si>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</si>
  <si>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</si>
  <si>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</si>
  <si>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</si>
  <si>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</si>
  <si>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</si>
  <si>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</si>
  <si>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</si>
  <si>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</si>
  <si>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</si>
  <si>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</si>
  <si>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</si>
  <si>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</si>
  <si>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</si>
  <si>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</si>
  <si>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</si>
  <si>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</si>
  <si>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</si>
  <si>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</si>
  <si>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</si>
  <si>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</si>
  <si>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</si>
  <si>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</si>
  <si>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</si>
  <si>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</si>
  <si>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</si>
  <si>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</si>
  <si>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</si>
  <si>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</si>
  <si>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</si>
  <si>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</si>
  <si>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</si>
  <si>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</si>
  <si>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</si>
  <si>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</si>
  <si>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</si>
  <si>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</si>
  <si>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</si>
  <si>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</si>
  <si>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</si>
  <si>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</si>
  <si>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</si>
  <si>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</si>
  <si>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</si>
  <si>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</si>
  <si>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</si>
  <si>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</si>
  <si>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</si>
  <si>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</si>
  <si>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</si>
  <si>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</si>
  <si>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</si>
  <si>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</si>
  <si>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</si>
  <si>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</si>
  <si>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</si>
  <si>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</si>
  <si>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</si>
  <si>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</si>
  <si>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</si>
  <si>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</si>
  <si>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</si>
  <si>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</si>
  <si>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</si>
  <si>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</si>
  <si>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</si>
  <si>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</si>
  <si>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</si>
  <si>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</si>
  <si>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</si>
  <si>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</si>
  <si>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</si>
  <si>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</si>
  <si>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</si>
  <si>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</si>
  <si>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</si>
  <si>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</si>
  <si>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</si>
  <si>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</si>
  <si>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</si>
  <si>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</si>
  <si>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</si>
  <si>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</si>
  <si>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</si>
  <si>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</si>
  <si>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</si>
  <si>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</si>
  <si>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</si>
  <si>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</si>
  <si>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</si>
  <si>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</si>
  <si>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</si>
  <si>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</si>
  <si>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</si>
  <si>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</si>
  <si>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</si>
  <si>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</si>
  <si>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</si>
  <si>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</si>
  <si>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</si>
  <si>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</si>
  <si>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</si>
  <si>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</si>
  <si>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</si>
  <si>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</si>
  <si>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</si>
  <si>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</si>
  <si>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</si>
  <si>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</si>
  <si>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</si>
  <si>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</si>
  <si>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</si>
  <si>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</si>
  <si>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</si>
  <si>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</si>
  <si>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</si>
  <si>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</si>
  <si>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</si>
  <si>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</si>
  <si>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</si>
  <si>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</si>
  <si>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</si>
  <si>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</si>
  <si>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</si>
  <si>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</si>
  <si>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</si>
  <si>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</si>
  <si>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</si>
  <si>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</si>
  <si>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</si>
  <si>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</si>
  <si>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</si>
  <si>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</si>
  <si>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</si>
  <si>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</si>
  <si>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</si>
  <si>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</si>
  <si>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</si>
  <si>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</si>
  <si>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</si>
  <si>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</si>
  <si>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</si>
  <si>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</si>
  <si>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</si>
  <si>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</si>
  <si>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</si>
  <si>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</si>
  <si>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</si>
  <si>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</si>
  <si>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</si>
  <si>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</si>
  <si>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</si>
  <si>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</si>
  <si>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</si>
  <si>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</si>
  <si>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</si>
  <si>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</si>
  <si>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</si>
  <si>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</si>
  <si>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</si>
  <si>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</si>
  <si>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</si>
  <si>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</si>
  <si>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</si>
  <si>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</si>
  <si>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</si>
  <si>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</si>
  <si>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</si>
  <si>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</si>
  <si>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</si>
  <si>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</si>
  <si>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</si>
  <si>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</si>
  <si>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</si>
  <si>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</si>
  <si>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</si>
  <si>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</si>
  <si>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</si>
  <si>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</si>
  <si>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</si>
  <si>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</si>
  <si>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</si>
  <si>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</si>
  <si>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</si>
  <si>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</si>
  <si>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</si>
  <si>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</si>
  <si>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</si>
  <si>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</si>
  <si>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</si>
  <si>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</si>
  <si>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</si>
  <si>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</si>
  <si>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</si>
  <si>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</si>
  <si>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</si>
  <si>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</si>
  <si>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</si>
  <si>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</si>
  <si>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</si>
  <si>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</si>
  <si>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</si>
  <si>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</si>
  <si>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</si>
  <si>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</si>
  <si>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</si>
  <si>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</si>
  <si>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</si>
  <si>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</si>
  <si>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</si>
  <si>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</si>
  <si>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</si>
  <si>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</si>
  <si>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</si>
  <si>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</si>
  <si>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</si>
  <si>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</si>
  <si>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</si>
  <si>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</si>
  <si>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</si>
  <si>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</si>
  <si>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</si>
  <si>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</si>
  <si>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</si>
  <si>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</si>
  <si>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</si>
  <si>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</si>
  <si>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</si>
  <si>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</si>
  <si>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</si>
  <si>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</si>
  <si>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</si>
  <si>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</si>
  <si>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</si>
  <si>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</si>
  <si>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</si>
  <si>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</si>
  <si>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</si>
  <si>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</si>
  <si>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</si>
  <si>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</si>
  <si>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</si>
  <si>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</si>
  <si>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</si>
  <si>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</si>
  <si>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</si>
  <si>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</si>
  <si>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</si>
  <si>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</si>
  <si>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</si>
  <si>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</si>
  <si>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</si>
  <si>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</si>
  <si>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</si>
  <si>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</si>
  <si>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</si>
  <si>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</si>
  <si>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</si>
  <si>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</si>
  <si>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</si>
  <si>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</si>
  <si>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</si>
  <si>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</si>
  <si>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</si>
  <si>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</si>
  <si>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</si>
  <si>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</si>
  <si>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</si>
  <si>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</si>
  <si>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</si>
  <si>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</si>
  <si>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</si>
  <si>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</si>
  <si>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</si>
  <si>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</si>
  <si>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</si>
  <si>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</si>
  <si>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</si>
  <si>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</si>
  <si>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</si>
  <si>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</si>
  <si>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</si>
  <si>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</si>
  <si>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</si>
  <si>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</si>
  <si>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</si>
  <si>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</si>
  <si>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</si>
  <si>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</si>
  <si>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</si>
  <si>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</si>
  <si>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</si>
  <si>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</si>
  <si>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</si>
  <si>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</si>
  <si>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</si>
  <si>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</si>
  <si>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</si>
  <si>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</si>
  <si>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</si>
  <si>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</si>
  <si>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</si>
  <si>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</si>
  <si>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</si>
  <si>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</si>
  <si>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</si>
  <si>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</si>
  <si>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</si>
  <si>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</si>
  <si>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</si>
  <si>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</si>
  <si>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</si>
  <si>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</si>
  <si>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</si>
  <si>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</si>
  <si>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</si>
  <si>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</si>
  <si>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</si>
  <si>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</si>
  <si>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</si>
  <si>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</si>
  <si>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</si>
  <si>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</si>
  <si>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</si>
  <si>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</si>
  <si>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</si>
  <si>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</si>
  <si>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</si>
  <si>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</si>
  <si>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</si>
  <si>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</si>
  <si>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</si>
  <si>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</si>
  <si>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</si>
  <si>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</si>
  <si>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</si>
  <si>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</si>
  <si>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</si>
  <si>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</si>
  <si>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</si>
  <si>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</si>
  <si>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</si>
  <si>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</si>
  <si>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</si>
  <si>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</si>
  <si>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</si>
  <si>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</si>
  <si>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</si>
  <si>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</si>
  <si>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</si>
  <si>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</si>
  <si>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</si>
  <si>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</si>
  <si>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</si>
  <si>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</si>
  <si>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</si>
  <si>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</si>
  <si>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</si>
  <si>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</si>
  <si>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</si>
  <si>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</si>
  <si>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</si>
  <si>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</si>
  <si>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</si>
  <si>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</si>
  <si>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</si>
  <si>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</si>
  <si>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</si>
  <si>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</si>
  <si>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</si>
  <si>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</si>
  <si>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</si>
  <si>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</si>
  <si>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</si>
  <si>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</si>
  <si>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</si>
  <si>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</si>
  <si>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</si>
  <si>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</si>
  <si>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</si>
  <si>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</si>
  <si>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</si>
  <si>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</si>
  <si>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</si>
  <si>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</si>
  <si>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</si>
  <si>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</si>
  <si>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</si>
  <si>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</si>
  <si>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</si>
  <si>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</si>
  <si>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</si>
  <si>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</si>
  <si>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</si>
  <si>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</si>
  <si>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</si>
  <si>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</si>
  <si>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</si>
  <si>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</si>
  <si>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</si>
  <si>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</si>
  <si>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</si>
  <si>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</si>
  <si>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</si>
  <si>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</si>
  <si>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</si>
  <si>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</si>
  <si>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</si>
  <si>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</si>
  <si>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</si>
  <si>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</si>
  <si>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</si>
  <si>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</si>
  <si>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</si>
  <si>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</si>
  <si>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</si>
  <si>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</si>
  <si>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</si>
  <si>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</si>
  <si>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</si>
  <si>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</si>
  <si>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</si>
  <si>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</si>
  <si>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</si>
  <si>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</si>
  <si>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</si>
  <si>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</si>
  <si>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</si>
  <si>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</si>
  <si>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</si>
  <si>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</si>
  <si>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</si>
  <si>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</si>
  <si>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</si>
  <si>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</si>
  <si>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</si>
  <si>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</si>
  <si>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</si>
  <si>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</si>
  <si>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</si>
  <si>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</si>
  <si>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</si>
  <si>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</si>
  <si>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</si>
  <si>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</si>
  <si>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</si>
  <si>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</si>
  <si>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</si>
  <si>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</si>
  <si>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</si>
  <si>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</si>
  <si>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</si>
  <si>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</si>
  <si>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</si>
  <si>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</si>
  <si>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</si>
  <si>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</si>
  <si>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</si>
  <si>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</si>
  <si>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</si>
  <si>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</si>
  <si>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</si>
  <si>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</si>
  <si>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</si>
  <si>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</si>
  <si>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</si>
  <si>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</si>
  <si>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</si>
  <si>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</si>
  <si>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</si>
  <si>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</si>
  <si>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</si>
  <si>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</si>
  <si>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</si>
  <si>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</si>
  <si>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</si>
  <si>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</si>
  <si>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</si>
  <si>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</si>
  <si>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</si>
  <si>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</si>
  <si>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</si>
  <si>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</si>
  <si>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</si>
  <si>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</si>
  <si>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</si>
  <si>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</si>
  <si>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</si>
  <si>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</si>
  <si>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</si>
  <si>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</si>
  <si>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</si>
  <si>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</si>
  <si>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</si>
  <si>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</si>
  <si>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</si>
  <si>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</si>
  <si>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</si>
  <si>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</si>
  <si>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</si>
  <si>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</si>
  <si>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</si>
  <si>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</si>
  <si>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</si>
  <si>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</si>
  <si>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</si>
  <si>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</si>
  <si>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</si>
  <si>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</si>
  <si>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</si>
  <si>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</si>
  <si>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</si>
  <si>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</si>
  <si>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</si>
  <si>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</si>
  <si>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</si>
  <si>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</si>
  <si>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</si>
  <si>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</si>
  <si>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</si>
  <si>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</si>
  <si>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</si>
  <si>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</si>
  <si>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</si>
  <si>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</si>
  <si>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</si>
  <si>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</si>
  <si>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</si>
  <si>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</si>
  <si>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</si>
  <si>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</si>
  <si>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</si>
  <si>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</si>
  <si>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</si>
  <si>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</si>
  <si>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</si>
  <si>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</si>
  <si>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</si>
  <si>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</si>
  <si>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</si>
  <si>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</si>
  <si>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</si>
  <si>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</si>
  <si>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</si>
  <si>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</si>
  <si>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</si>
  <si>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</si>
  <si>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</si>
  <si>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</si>
  <si>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</si>
  <si>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</si>
  <si>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</si>
  <si>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</si>
  <si>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</si>
  <si>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</si>
  <si>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</si>
  <si>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</si>
  <si>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</si>
  <si>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</si>
  <si>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</si>
  <si>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</si>
  <si>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</si>
  <si>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</si>
  <si>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</si>
  <si>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</si>
  <si>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</si>
  <si>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</si>
  <si>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</si>
  <si>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</si>
  <si>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</si>
  <si>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</si>
  <si>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</si>
  <si>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</si>
  <si>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</si>
  <si>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</si>
  <si>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</si>
  <si>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</si>
  <si>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</si>
  <si>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</si>
  <si>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</si>
  <si>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</si>
  <si>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</si>
  <si>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</si>
  <si>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</si>
  <si>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</si>
  <si>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</si>
  <si>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</si>
  <si>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</si>
  <si>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</si>
  <si>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</si>
  <si>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</si>
  <si>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</si>
  <si>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</si>
  <si>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</si>
  <si>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</si>
  <si>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</si>
  <si>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</si>
  <si>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</si>
  <si>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</si>
  <si>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</si>
  <si>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</si>
  <si>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</si>
  <si>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</si>
  <si>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</si>
  <si>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</si>
  <si>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</si>
  <si>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</si>
  <si>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</si>
  <si>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</si>
  <si>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</si>
  <si>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</si>
  <si>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</si>
  <si>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</si>
  <si>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</si>
  <si>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</si>
  <si>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</si>
  <si>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</si>
  <si>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</si>
  <si>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</si>
  <si>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</si>
  <si>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</si>
  <si>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</si>
  <si>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</si>
  <si>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</si>
  <si>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</si>
  <si>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</si>
  <si>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</si>
  <si>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</si>
  <si>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</si>
  <si>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</si>
  <si>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</si>
  <si>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</si>
  <si>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</si>
  <si>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</si>
  <si>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</si>
  <si>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</si>
  <si>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</si>
  <si>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</si>
  <si>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</si>
  <si>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</si>
  <si>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</si>
  <si>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</si>
  <si>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</si>
  <si>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</si>
  <si>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</si>
  <si>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</si>
  <si>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</si>
  <si>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</si>
  <si>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</si>
  <si>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</si>
  <si>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</si>
  <si>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</si>
  <si>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</si>
  <si>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</si>
  <si>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</si>
  <si>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</si>
  <si>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</si>
  <si>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</si>
  <si>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</si>
  <si>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</si>
  <si>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</si>
  <si>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</si>
  <si>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</si>
  <si>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</si>
  <si>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</si>
  <si>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</si>
  <si>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</si>
  <si>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</si>
  <si>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</si>
  <si>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</si>
  <si>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</si>
  <si>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</si>
  <si>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</si>
  <si>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</si>
  <si>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</si>
  <si>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</si>
  <si>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</si>
  <si>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</si>
  <si>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</si>
  <si>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</si>
  <si>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</si>
  <si>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</si>
  <si>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</si>
  <si>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</si>
  <si>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</si>
  <si>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</si>
  <si>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</si>
  <si>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</si>
  <si>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</si>
  <si>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</si>
  <si>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</si>
  <si>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</si>
  <si>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</si>
  <si>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</si>
  <si>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</si>
  <si>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</si>
  <si>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</si>
  <si>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</si>
  <si>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</si>
  <si>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</si>
  <si>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</si>
  <si>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</si>
  <si>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</si>
  <si>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</si>
  <si>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</si>
  <si>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</si>
  <si>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</si>
  <si>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</si>
  <si>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</si>
  <si>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</si>
  <si>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</si>
  <si>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</si>
  <si>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</si>
  <si>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</si>
  <si>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</si>
  <si>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</si>
  <si>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</si>
  <si>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</si>
  <si>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</si>
  <si>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</si>
  <si>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</si>
  <si>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</si>
  <si>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</si>
  <si>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</si>
  <si>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</si>
  <si>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</si>
  <si>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</si>
  <si>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</si>
  <si>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</si>
  <si>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</si>
  <si>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</si>
  <si>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</si>
  <si>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</si>
  <si>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</si>
  <si>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</si>
  <si>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</si>
  <si>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</si>
  <si>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</si>
  <si>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</si>
  <si>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</si>
  <si>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</si>
  <si>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</si>
  <si>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</si>
  <si>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</si>
  <si>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</si>
  <si>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</si>
  <si>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</si>
  <si>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</si>
  <si>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</si>
  <si>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</si>
  <si>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</si>
  <si>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</si>
  <si>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</si>
  <si>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</si>
  <si>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</si>
  <si>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</si>
  <si>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</si>
  <si>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</si>
  <si>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</si>
  <si>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</si>
  <si>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</si>
  <si>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</si>
  <si>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</si>
  <si>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</si>
  <si>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</si>
  <si>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</si>
  <si>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</si>
  <si>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</si>
  <si>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</si>
  <si>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</si>
  <si>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</si>
  <si>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</si>
  <si>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</si>
  <si>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</si>
  <si>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</si>
  <si>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</si>
  <si>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</si>
  <si>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</si>
  <si>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</si>
  <si>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</si>
  <si>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</si>
  <si>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</si>
  <si>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</si>
  <si>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</si>
  <si>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</si>
  <si>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</si>
  <si>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</si>
  <si>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</si>
  <si>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</si>
  <si>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</si>
  <si>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</si>
  <si>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</si>
  <si>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</si>
  <si>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</si>
  <si>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</si>
  <si>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</si>
  <si>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</si>
  <si>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</si>
  <si>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</si>
  <si>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</si>
  <si>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</si>
  <si>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</si>
  <si>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</si>
  <si>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</si>
  <si>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</si>
  <si>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</si>
  <si>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</si>
  <si>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</si>
  <si>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</si>
  <si>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</si>
  <si>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</si>
  <si>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</si>
  <si>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</si>
  <si>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</si>
  <si>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</si>
  <si>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</si>
  <si>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</si>
  <si>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</si>
  <si>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</si>
  <si>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</si>
  <si>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</si>
  <si>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</si>
  <si>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</si>
  <si>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</si>
  <si>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</si>
  <si>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</si>
  <si>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</si>
  <si>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</si>
  <si>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</si>
  <si>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</si>
  <si>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</si>
  <si>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</si>
  <si>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</si>
  <si>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</si>
  <si>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</si>
  <si>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</si>
  <si>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</si>
  <si>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</si>
  <si>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</si>
  <si>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</si>
  <si>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</si>
  <si>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</si>
  <si>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</si>
  <si>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</si>
  <si>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</si>
  <si>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</si>
  <si>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</si>
  <si>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</si>
  <si>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</si>
  <si>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</si>
  <si>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</si>
  <si>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</si>
  <si>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</si>
  <si>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</si>
  <si>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</si>
  <si>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</si>
  <si>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</si>
  <si>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</si>
  <si>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</si>
  <si>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</si>
  <si>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</si>
  <si>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</si>
  <si>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</si>
  <si>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</si>
  <si>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</si>
  <si>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</si>
  <si>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</si>
  <si>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</si>
  <si>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</si>
  <si>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</si>
  <si>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</si>
  <si>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</si>
  <si>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</si>
  <si>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</si>
  <si>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</si>
  <si>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</si>
  <si>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</si>
  <si>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</si>
  <si>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</si>
  <si>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</si>
  <si>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</si>
  <si>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</si>
  <si>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</si>
  <si>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</si>
  <si>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</si>
  <si>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</si>
  <si>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</si>
  <si>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</si>
  <si>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</si>
  <si>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</si>
  <si>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</si>
  <si>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</si>
  <si>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</si>
  <si>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</si>
  <si>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</si>
  <si>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</si>
  <si>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</si>
  <si>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</si>
  <si>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</si>
  <si>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</si>
  <si>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</si>
  <si>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</si>
  <si>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</si>
  <si>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</si>
  <si>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</si>
  <si>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</si>
  <si>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</si>
  <si>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</si>
  <si>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</si>
  <si>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</si>
  <si>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</si>
  <si>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</si>
  <si>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</si>
  <si>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</si>
  <si>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</si>
  <si>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</si>
  <si>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</si>
  <si>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</si>
  <si>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</si>
  <si>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</si>
  <si>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</si>
  <si>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</si>
  <si>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</si>
  <si>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</si>
  <si>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</si>
  <si>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</si>
  <si>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</si>
  <si>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</si>
  <si>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</si>
  <si>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</si>
  <si>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</si>
  <si>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</si>
  <si>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</si>
  <si>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</si>
  <si>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</si>
  <si>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</si>
  <si>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</si>
  <si>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</si>
  <si>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</si>
  <si>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</si>
  <si>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</si>
  <si>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</si>
  <si>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</si>
  <si>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</si>
  <si>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</si>
  <si>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</si>
  <si>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</si>
  <si>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</si>
  <si>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</si>
  <si>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</si>
  <si>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</si>
  <si>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</si>
  <si>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</si>
  <si>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</si>
  <si>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</si>
  <si>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</si>
  <si>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</si>
  <si>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</si>
  <si>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</si>
  <si>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</si>
  <si>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</si>
  <si>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</si>
  <si>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</si>
  <si>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</si>
  <si>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</si>
  <si>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</si>
  <si>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</si>
  <si>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</si>
  <si>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</si>
  <si>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</si>
  <si>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</si>
  <si>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</si>
  <si>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</si>
  <si>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</si>
  <si>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</si>
  <si>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</si>
  <si>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</si>
  <si>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</si>
  <si>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</si>
  <si>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</si>
  <si>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</si>
  <si>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</si>
  <si>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</si>
  <si>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</si>
  <si>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</si>
  <si>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</si>
  <si>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</si>
  <si>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</si>
  <si>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</si>
  <si>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</si>
  <si>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</si>
  <si>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</si>
  <si>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</si>
  <si>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</si>
  <si>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</si>
  <si>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</si>
  <si>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</si>
  <si>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</si>
  <si>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</si>
  <si>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</si>
  <si>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</si>
  <si>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</si>
  <si>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</si>
  <si>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</si>
  <si>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</si>
  <si>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</si>
  <si>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</si>
  <si>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</si>
  <si>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</si>
  <si>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</si>
  <si>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</si>
  <si>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</si>
  <si>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</si>
  <si>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</si>
  <si>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</si>
  <si>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</si>
  <si>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</si>
  <si>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</si>
  <si>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</si>
  <si>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</si>
  <si>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</si>
  <si>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</si>
  <si>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</si>
  <si>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</si>
  <si>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</si>
  <si>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</si>
  <si>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</si>
  <si>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</si>
  <si>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</si>
  <si>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</si>
  <si>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</si>
  <si>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</si>
  <si>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</si>
  <si>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</si>
  <si>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</si>
  <si>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</si>
  <si>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</si>
  <si>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</si>
  <si>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</si>
  <si>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</si>
  <si>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</si>
  <si>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</si>
  <si>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</si>
  <si>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</si>
  <si>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</si>
  <si>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</si>
  <si>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</si>
  <si>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</si>
  <si>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</si>
  <si>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</si>
  <si>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</si>
  <si>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</si>
  <si>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</si>
  <si>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</si>
  <si>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</si>
  <si>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</si>
  <si>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</si>
  <si>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</si>
  <si>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</si>
  <si>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</si>
  <si>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</si>
  <si>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</si>
  <si>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</si>
  <si>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</si>
  <si>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</si>
  <si>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</si>
  <si>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</si>
  <si>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</si>
  <si>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</si>
  <si>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</si>
  <si>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</si>
  <si>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</si>
  <si>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</si>
  <si>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</si>
  <si>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</si>
  <si>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</si>
  <si>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</si>
  <si>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</si>
  <si>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</si>
  <si>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</si>
  <si>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</si>
  <si>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</si>
  <si>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</si>
  <si>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</si>
  <si>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</si>
  <si>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</si>
  <si>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</si>
  <si>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</si>
  <si>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</si>
  <si>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</si>
  <si>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</si>
  <si>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</si>
  <si>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</si>
  <si>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</si>
  <si>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</si>
  <si>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</si>
  <si>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</si>
  <si>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</si>
  <si>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</si>
  <si>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</si>
  <si>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</si>
  <si>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</si>
  <si>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</si>
  <si>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</si>
  <si>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</si>
  <si>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</si>
  <si>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</si>
  <si>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</si>
  <si>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</si>
  <si>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</si>
  <si>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</si>
  <si>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</si>
  <si>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</si>
  <si>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</si>
  <si>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</si>
  <si>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</si>
  <si>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</si>
  <si>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</si>
  <si>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</si>
  <si>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</si>
  <si>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</si>
  <si>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</si>
  <si>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</si>
  <si>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</si>
  <si>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</si>
  <si>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</si>
  <si>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</si>
  <si>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</si>
  <si>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</si>
  <si>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</si>
  <si>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</si>
  <si>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</si>
  <si>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</si>
  <si>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</si>
  <si>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</si>
  <si>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</si>
  <si>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</si>
  <si>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</si>
  <si>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</si>
  <si>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</si>
  <si>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</si>
  <si>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</si>
  <si>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</si>
  <si>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</si>
  <si>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</si>
  <si>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</si>
  <si>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</si>
  <si>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</si>
  <si>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</si>
  <si>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</si>
  <si>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</si>
  <si>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</si>
  <si>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</si>
  <si>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</si>
  <si>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</si>
  <si>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</si>
  <si>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</si>
  <si>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</si>
  <si>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</si>
  <si>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</si>
  <si>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</si>
  <si>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</si>
  <si>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</si>
  <si>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</si>
  <si>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</si>
  <si>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</si>
  <si>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</si>
  <si>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</si>
  <si>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</si>
  <si>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</si>
  <si>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</si>
  <si>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</si>
  <si>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</si>
  <si>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</si>
  <si>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</si>
  <si>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</si>
  <si>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</si>
  <si>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</si>
  <si>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</si>
  <si>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</si>
  <si>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</si>
  <si>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</si>
  <si>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</si>
  <si>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</si>
  <si>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</si>
  <si>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</si>
  <si>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</si>
  <si>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</si>
  <si>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</si>
  <si>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</si>
  <si>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</si>
  <si>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</si>
  <si>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</si>
  <si>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</si>
  <si>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</si>
  <si>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</si>
  <si>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</si>
  <si>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</si>
  <si>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</si>
  <si>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</si>
  <si>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</si>
  <si>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</si>
  <si>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</si>
  <si>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</si>
  <si>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</si>
  <si>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</si>
  <si>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</si>
  <si>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</si>
  <si>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</si>
  <si>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</si>
  <si>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</si>
  <si>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</si>
  <si>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</si>
  <si>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</si>
  <si>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</si>
  <si>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</si>
  <si>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</si>
  <si>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</si>
  <si>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</si>
  <si>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</si>
  <si>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</si>
  <si>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</si>
  <si>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</si>
  <si>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</si>
  <si>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</si>
  <si>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</si>
  <si>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</si>
  <si>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</si>
  <si>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</si>
  <si>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</si>
  <si>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</si>
  <si>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</si>
  <si>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</si>
  <si>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</si>
  <si>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</si>
  <si>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</si>
  <si>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</si>
  <si>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</si>
  <si>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</si>
  <si>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</si>
  <si>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</si>
  <si>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</si>
  <si>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</si>
  <si>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</si>
  <si>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</si>
  <si>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</si>
  <si>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</si>
  <si>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</si>
  <si>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</si>
  <si>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</si>
  <si>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</si>
  <si>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</si>
  <si>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</si>
  <si>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</si>
  <si>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</si>
  <si>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</si>
  <si>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</si>
  <si>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</si>
  <si>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</si>
  <si>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</si>
  <si>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</si>
  <si>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</si>
  <si>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</si>
  <si>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</si>
  <si>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</si>
  <si>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</si>
  <si>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</si>
  <si>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</si>
  <si>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</si>
  <si>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</si>
  <si>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</si>
  <si>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</si>
  <si>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</si>
  <si>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</si>
  <si>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</si>
  <si>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</si>
  <si>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</si>
  <si>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</si>
  <si>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</si>
  <si>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</si>
  <si>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</si>
  <si>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</si>
  <si>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</si>
  <si>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</si>
  <si>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</si>
  <si>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</si>
  <si>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</si>
  <si>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</si>
  <si>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</si>
  <si>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</si>
  <si>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</si>
  <si>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</si>
  <si>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</si>
  <si>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</si>
  <si>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</si>
  <si>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</si>
  <si>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</si>
  <si>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</si>
  <si>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</si>
  <si>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</si>
  <si>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</si>
  <si>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</si>
  <si>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</si>
  <si>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</si>
  <si>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</si>
  <si>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</si>
  <si>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</si>
  <si>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</si>
  <si>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</si>
  <si>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</si>
  <si>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</si>
  <si>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</si>
  <si>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</si>
  <si>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</si>
  <si>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</si>
  <si>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</si>
  <si>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</si>
  <si>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</si>
  <si>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</si>
  <si>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</si>
  <si>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</si>
  <si>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</si>
  <si>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</si>
  <si>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</si>
  <si>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</si>
  <si>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</si>
  <si>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</si>
  <si>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</si>
  <si>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</si>
  <si>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</si>
  <si>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</si>
  <si>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</si>
  <si>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</si>
  <si>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</si>
  <si>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</si>
  <si>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</si>
  <si>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</si>
  <si>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</si>
  <si>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</si>
  <si>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</si>
  <si>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</si>
  <si>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</si>
  <si>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</si>
  <si>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</si>
  <si>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</si>
  <si>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</si>
  <si>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</si>
  <si>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</si>
  <si>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</si>
  <si>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</si>
  <si>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</si>
  <si>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</si>
  <si>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</si>
  <si>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</si>
  <si>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</si>
  <si>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</si>
  <si>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</si>
  <si>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</si>
  <si>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</si>
  <si>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</si>
  <si>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</si>
  <si>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</si>
  <si>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</si>
  <si>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</si>
  <si>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</si>
  <si>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</si>
  <si>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</si>
  <si>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</si>
  <si>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</si>
  <si>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</si>
  <si>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</si>
  <si>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</si>
  <si>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</si>
  <si>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</si>
  <si>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</si>
  <si>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</si>
  <si>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</si>
  <si>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</si>
  <si>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</si>
  <si>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</si>
  <si>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</si>
  <si>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</si>
  <si>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</si>
  <si>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</si>
  <si>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</si>
  <si>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</si>
  <si>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</si>
  <si>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</si>
  <si>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</si>
  <si>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</si>
  <si>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</si>
  <si>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</si>
  <si>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</si>
  <si>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</si>
  <si>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</si>
  <si>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</si>
  <si>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</si>
  <si>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</si>
  <si>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</si>
  <si>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</si>
  <si>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</si>
  <si>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</si>
  <si>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</si>
  <si>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</si>
  <si>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</si>
  <si>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</si>
  <si>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</si>
  <si>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</si>
  <si>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</si>
  <si>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</si>
  <si>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</si>
  <si>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</si>
  <si>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</si>
  <si>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</si>
  <si>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</si>
  <si>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</si>
  <si>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</si>
  <si>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</si>
  <si>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</si>
  <si>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</si>
  <si>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</si>
  <si>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</si>
  <si>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</si>
  <si>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</si>
  <si>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</si>
  <si>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</si>
  <si>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</si>
  <si>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</si>
  <si>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</si>
  <si>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</si>
  <si>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</si>
  <si>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</si>
  <si>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</si>
  <si>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</si>
  <si>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</si>
  <si>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</si>
  <si>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</si>
  <si>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</si>
  <si>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</si>
  <si>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</si>
  <si>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</si>
  <si>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</si>
  <si>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</si>
  <si>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</si>
  <si>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</si>
  <si>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</si>
  <si>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</si>
  <si>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</si>
  <si>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</si>
  <si>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</si>
  <si>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</si>
  <si>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</si>
  <si>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</si>
  <si>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</si>
  <si>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</si>
  <si>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</si>
  <si>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</si>
  <si>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</si>
  <si>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</si>
  <si>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</si>
  <si>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</si>
  <si>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</si>
  <si>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</si>
  <si>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</si>
  <si>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</si>
  <si>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</si>
  <si>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</si>
  <si>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</si>
  <si>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</si>
  <si>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</si>
  <si>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</si>
  <si>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</si>
  <si>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</si>
  <si>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</si>
  <si>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</si>
  <si>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</si>
  <si>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</si>
  <si>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</si>
  <si>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</si>
  <si>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</si>
  <si>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</si>
  <si>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</si>
  <si>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</si>
  <si>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</si>
  <si>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</si>
  <si>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</si>
  <si>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</si>
  <si>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</si>
  <si>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</si>
  <si>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</si>
  <si>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</si>
  <si>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</si>
  <si>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</si>
  <si>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</si>
  <si>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</si>
  <si>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</si>
  <si>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</si>
  <si>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</si>
  <si>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</si>
  <si>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</si>
  <si>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</si>
  <si>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</si>
  <si>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</si>
  <si>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</si>
  <si>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</si>
  <si>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</si>
  <si>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</si>
  <si>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</si>
  <si>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</si>
  <si>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</si>
  <si>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</si>
  <si>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</si>
  <si>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</si>
  <si>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</si>
  <si>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</si>
  <si>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</si>
  <si>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</si>
  <si>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</si>
  <si>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</si>
  <si>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</si>
  <si>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</si>
  <si>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</si>
  <si>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</si>
  <si>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</si>
  <si>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</si>
  <si>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</si>
  <si>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</si>
  <si>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</si>
  <si>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</si>
  <si>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</si>
  <si>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</si>
  <si>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</si>
  <si>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</si>
  <si>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</si>
  <si>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</si>
  <si>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</si>
  <si>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</si>
  <si>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</si>
  <si>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</si>
  <si>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</si>
  <si>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</si>
  <si>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</si>
  <si>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</si>
  <si>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</si>
  <si>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</si>
  <si>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</si>
  <si>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</si>
  <si>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</si>
  <si>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</si>
  <si>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</si>
  <si>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</si>
  <si>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</si>
  <si>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</si>
  <si>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</si>
  <si>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</si>
  <si>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</si>
  <si>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</si>
  <si>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</si>
  <si>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</si>
  <si>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</si>
  <si>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</si>
  <si>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</si>
  <si>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</si>
  <si>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</si>
  <si>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</si>
  <si>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</si>
  <si>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</si>
  <si>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</si>
  <si>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</si>
  <si>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</si>
  <si>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</si>
  <si>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</si>
  <si>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</si>
  <si>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</si>
  <si>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</si>
  <si>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</si>
  <si>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</si>
  <si>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</si>
  <si>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</si>
  <si>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</si>
  <si>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</si>
  <si>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</si>
  <si>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</si>
  <si>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</si>
  <si>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</si>
  <si>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</si>
  <si>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</si>
  <si>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</si>
  <si>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</si>
  <si>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</si>
  <si>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</si>
  <si>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</si>
  <si>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</si>
  <si>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</si>
  <si>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</si>
  <si>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</si>
  <si>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</si>
  <si>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</si>
  <si>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</si>
  <si>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</si>
  <si>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</si>
  <si>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</si>
  <si>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</si>
  <si>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</si>
  <si>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</si>
  <si>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</si>
  <si>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</si>
  <si>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</si>
  <si>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</si>
  <si>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</si>
  <si>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</si>
  <si>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</si>
  <si>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</si>
  <si>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</si>
  <si>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</si>
  <si>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</si>
  <si>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</si>
  <si>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</si>
  <si>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</si>
  <si>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</si>
  <si>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</si>
  <si>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</si>
  <si>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</si>
  <si>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</si>
  <si>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</si>
  <si>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</si>
  <si>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</si>
  <si>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</si>
  <si>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</si>
  <si>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</si>
  <si>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</si>
  <si>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</si>
  <si>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</si>
  <si>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</si>
  <si>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</si>
  <si>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</si>
  <si>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</si>
  <si>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</si>
  <si>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</si>
  <si>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</si>
  <si>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</si>
  <si>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</si>
  <si>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</si>
  <si>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</si>
  <si>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</si>
  <si>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</si>
  <si>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</si>
  <si>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</si>
  <si>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</si>
  <si>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</si>
  <si>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</si>
  <si>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</si>
  <si>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</si>
  <si>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</si>
  <si>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</si>
  <si>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</si>
  <si>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</si>
  <si>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</si>
  <si>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</si>
  <si>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</si>
  <si>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</si>
  <si>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</si>
  <si>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</si>
  <si>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</si>
  <si>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</si>
  <si>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</si>
  <si>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</si>
  <si>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</si>
  <si>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</si>
  <si>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</si>
  <si>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</si>
  <si>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</si>
  <si>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</si>
  <si>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</si>
  <si>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</si>
  <si>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</si>
  <si>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</si>
  <si>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</si>
  <si>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</si>
  <si>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</si>
  <si>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</si>
  <si>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</si>
  <si>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</si>
  <si>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</si>
  <si>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</si>
  <si>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</si>
  <si>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</si>
  <si>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</si>
  <si>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</si>
  <si>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</si>
  <si>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</si>
  <si>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</si>
  <si>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</si>
  <si>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</si>
  <si>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</si>
  <si>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</si>
  <si>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</si>
  <si>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</si>
  <si>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</si>
  <si>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</si>
  <si>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</si>
  <si>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</si>
  <si>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</si>
  <si>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</si>
  <si>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</si>
  <si>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</si>
  <si>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</si>
  <si>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</si>
  <si>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</si>
  <si>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</si>
  <si>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</si>
  <si>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</si>
  <si>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</si>
  <si>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</si>
  <si>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</si>
  <si>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</si>
  <si>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</si>
  <si>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</si>
  <si>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</si>
  <si>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</si>
  <si>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</si>
  <si>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</si>
  <si>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</si>
  <si>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</si>
  <si>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</si>
  <si>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</si>
  <si>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</si>
  <si>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</si>
  <si>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</si>
  <si>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</si>
  <si>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</si>
  <si>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</si>
  <si>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</si>
  <si>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</si>
  <si>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</si>
  <si>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</si>
  <si>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</si>
  <si>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</si>
  <si>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</si>
  <si>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</si>
  <si>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</si>
  <si>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</si>
  <si>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</si>
  <si>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</si>
  <si>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</si>
  <si>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</si>
  <si>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</si>
  <si>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</si>
  <si>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</si>
  <si>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</si>
  <si>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</si>
  <si>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</si>
  <si>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</si>
  <si>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</si>
  <si>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</si>
  <si>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</si>
  <si>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</si>
  <si>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</si>
  <si>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</si>
  <si>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</si>
  <si>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</si>
  <si>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</si>
  <si>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</si>
  <si>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</si>
  <si>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</si>
  <si>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</si>
  <si>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</si>
  <si>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</si>
  <si>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</si>
  <si>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</si>
  <si>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</si>
  <si>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</si>
  <si>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</si>
  <si>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</si>
  <si>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</si>
  <si>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</si>
  <si>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</si>
  <si>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</si>
  <si>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</si>
  <si>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</si>
  <si>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</si>
  <si>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</si>
  <si>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</si>
  <si>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</si>
  <si>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</si>
  <si>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</si>
  <si>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</si>
  <si>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</si>
  <si>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</si>
  <si>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</si>
  <si>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</si>
  <si>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</si>
  <si>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</si>
  <si>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</si>
  <si>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</si>
  <si>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</si>
  <si>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</si>
  <si>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</si>
  <si>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</si>
  <si>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</si>
  <si>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</si>
  <si>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</si>
  <si>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</si>
  <si>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</si>
  <si>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</si>
  <si>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</si>
  <si>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</si>
  <si>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</si>
  <si>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</si>
  <si>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</si>
  <si>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</si>
  <si>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</si>
  <si>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</si>
  <si>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</si>
  <si>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</si>
  <si>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</si>
  <si>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</si>
  <si>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</si>
  <si>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</si>
  <si>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</si>
  <si>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</si>
  <si>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</si>
  <si>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</si>
  <si>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</si>
  <si>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</si>
  <si>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</si>
  <si>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</si>
  <si>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</si>
  <si>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</si>
  <si>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</si>
  <si>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</si>
  <si>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</si>
  <si>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</si>
  <si>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</si>
  <si>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</si>
  <si>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</si>
  <si>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</si>
  <si>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</si>
  <si>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</si>
  <si>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</si>
  <si>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</si>
  <si>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</si>
  <si>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</si>
  <si>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</si>
  <si>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</si>
  <si>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</si>
  <si>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</si>
  <si>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</si>
  <si>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</si>
  <si>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</si>
  <si>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</si>
  <si>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</si>
  <si>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</si>
  <si>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</si>
  <si>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</si>
  <si>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</si>
  <si>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</si>
  <si>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</si>
  <si>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</si>
  <si>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</si>
  <si>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</si>
  <si>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</si>
  <si>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</si>
  <si>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</si>
  <si>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</si>
  <si>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</si>
  <si>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</si>
  <si>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</si>
  <si>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</si>
  <si>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</si>
  <si>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</si>
  <si>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</si>
  <si>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</si>
  <si>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</si>
  <si>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</si>
  <si>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</si>
  <si>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</si>
  <si>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</si>
  <si>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</si>
  <si>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</si>
  <si>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</si>
  <si>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</si>
  <si>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</si>
  <si>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</si>
  <si>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</si>
  <si>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</si>
  <si>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</si>
  <si>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</si>
  <si>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</si>
  <si>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</si>
  <si>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</si>
  <si>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</si>
  <si>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</si>
  <si>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</si>
  <si>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</si>
  <si>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</si>
  <si>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</si>
  <si>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</si>
  <si>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</si>
  <si>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</si>
  <si>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</si>
  <si>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</si>
  <si>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</si>
  <si>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</si>
  <si>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</si>
  <si>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</si>
  <si>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</si>
  <si>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</si>
  <si>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</si>
  <si>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</si>
  <si>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</si>
  <si>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</si>
  <si>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</si>
  <si>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</si>
  <si>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</si>
  <si>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</si>
  <si>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</si>
  <si>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</si>
  <si>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</si>
  <si>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</si>
  <si>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</si>
  <si>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</si>
  <si>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</si>
  <si>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</si>
  <si>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</si>
  <si>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</si>
  <si>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</si>
  <si>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</si>
  <si>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</si>
  <si>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</si>
  <si>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</si>
  <si>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</si>
  <si>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</si>
  <si>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</si>
  <si>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</si>
  <si>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</si>
  <si>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</si>
  <si>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</si>
  <si>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</si>
  <si>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</si>
  <si>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</si>
  <si>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</si>
  <si>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</si>
  <si>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</si>
  <si>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</si>
  <si>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</si>
  <si>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</si>
  <si>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</si>
  <si>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</si>
  <si>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</si>
  <si>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</si>
  <si>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</si>
  <si>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</si>
  <si>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</si>
  <si>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</si>
  <si>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</si>
  <si>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</si>
  <si>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</si>
  <si>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</si>
  <si>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</si>
  <si>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</si>
  <si>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</si>
  <si>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</si>
  <si>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</si>
  <si>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</si>
  <si>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</si>
  <si>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</si>
  <si>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</si>
  <si>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</si>
  <si>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</si>
  <si>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</si>
  <si>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</si>
  <si>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</si>
  <si>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</si>
  <si>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</si>
  <si>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</si>
  <si>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</si>
  <si>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</si>
  <si>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</si>
  <si>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</si>
  <si>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</si>
  <si>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</si>
  <si>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</si>
  <si>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</si>
  <si>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</si>
  <si>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</si>
  <si>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</si>
  <si>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</si>
  <si>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</si>
  <si>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</si>
  <si>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</si>
  <si>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</si>
  <si>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</si>
  <si>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</si>
  <si>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</si>
  <si>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</si>
  <si>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</si>
  <si>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</si>
  <si>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</si>
  <si>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</si>
  <si>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</si>
  <si>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</si>
  <si>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</si>
  <si>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</si>
  <si>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</si>
  <si>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</si>
  <si>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</si>
  <si>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</si>
  <si>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</si>
  <si>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</si>
  <si>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</si>
  <si>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</si>
  <si>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</si>
  <si>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</si>
  <si>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</si>
  <si>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</si>
  <si>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</si>
  <si>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</si>
  <si>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</si>
  <si>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</si>
  <si>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</si>
  <si>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</si>
  <si>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</si>
  <si>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</si>
  <si>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</si>
  <si>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</si>
  <si>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</si>
  <si>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</si>
  <si>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</si>
  <si>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</si>
  <si>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</si>
  <si>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</si>
  <si>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</si>
  <si>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</si>
  <si>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</si>
  <si>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</si>
  <si>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</si>
  <si>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</si>
  <si>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</si>
  <si>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</si>
  <si>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</si>
  <si>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</si>
  <si>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</si>
  <si>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</si>
  <si>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</si>
  <si>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</si>
  <si>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</si>
  <si>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</si>
  <si>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</si>
  <si>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</si>
  <si>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</si>
  <si>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</si>
  <si>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</si>
  <si>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</si>
  <si>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</si>
  <si>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</si>
  <si>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</si>
  <si>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</si>
  <si>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</si>
  <si>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</si>
  <si>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</si>
  <si>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</si>
  <si>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</si>
  <si>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</si>
  <si>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</si>
  <si>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</si>
  <si>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</si>
  <si>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</si>
  <si>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</si>
  <si>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</si>
  <si>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</si>
  <si>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</si>
  <si>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</si>
  <si>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</si>
  <si>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</si>
  <si>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</si>
  <si>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</si>
  <si>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</si>
  <si>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</si>
  <si>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</si>
  <si>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</si>
  <si>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</si>
  <si>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</si>
  <si>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</si>
  <si>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</si>
  <si>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</si>
  <si>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</si>
  <si>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</si>
  <si>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</si>
  <si>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</si>
  <si>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</si>
  <si>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</si>
  <si>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</si>
  <si>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</si>
  <si>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</si>
  <si>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</si>
  <si>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</si>
  <si>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</si>
  <si>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</si>
  <si>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</si>
  <si>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</si>
  <si>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</si>
  <si>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</si>
  <si>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</si>
  <si>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</si>
  <si>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</si>
  <si>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</si>
  <si>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</si>
  <si>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</si>
  <si>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</si>
  <si>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</si>
  <si>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</si>
  <si>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</si>
  <si>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</si>
  <si>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</si>
  <si>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</si>
  <si>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</si>
  <si>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</si>
  <si>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</si>
  <si>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</si>
  <si>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</si>
  <si>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</si>
  <si>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</si>
  <si>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</si>
  <si>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</si>
  <si>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</si>
  <si>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</si>
  <si>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</si>
  <si>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</si>
  <si>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</si>
  <si>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</si>
  <si>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</si>
  <si>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</si>
  <si>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</si>
  <si>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</si>
  <si>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</si>
  <si>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</si>
  <si>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</si>
  <si>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</si>
  <si>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</si>
  <si>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</si>
  <si>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</si>
  <si>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</si>
  <si>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</si>
  <si>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</si>
  <si>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</si>
  <si>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</si>
  <si>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</si>
  <si>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</si>
  <si>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</si>
  <si>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</si>
  <si>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</si>
  <si>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</si>
  <si>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</si>
  <si>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</si>
  <si>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</si>
  <si>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</si>
  <si>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</si>
  <si>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</si>
  <si>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</si>
  <si>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</si>
  <si>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</si>
  <si>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</si>
  <si>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</si>
  <si>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</si>
  <si>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</si>
  <si>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</si>
  <si>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</si>
  <si>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</si>
  <si>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</si>
  <si>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</si>
  <si>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</si>
  <si>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</si>
  <si>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</si>
  <si>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</si>
  <si>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</si>
  <si>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</si>
  <si>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</si>
  <si>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</si>
  <si>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</si>
  <si>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</si>
  <si>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</si>
  <si>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</si>
  <si>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</si>
  <si>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</si>
  <si>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</si>
  <si>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</si>
  <si>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</si>
  <si>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</si>
  <si>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</si>
  <si>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</si>
  <si>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</si>
  <si>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</si>
  <si>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</si>
  <si>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</si>
  <si>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</si>
  <si>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</si>
  <si>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</si>
  <si>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</si>
  <si>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</si>
  <si>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</si>
  <si>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</si>
  <si>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</si>
  <si>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</si>
  <si>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</si>
  <si>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</si>
  <si>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</si>
  <si>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</si>
  <si>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</si>
  <si>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</si>
  <si>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</si>
  <si>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</si>
  <si>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</si>
  <si>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</si>
  <si>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</si>
  <si>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</si>
  <si>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</si>
  <si>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</si>
  <si>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</si>
  <si>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</si>
  <si>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</si>
  <si>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</si>
  <si>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</si>
  <si>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</si>
  <si>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</si>
  <si>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</si>
  <si>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</si>
  <si>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</si>
  <si>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</si>
  <si>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</si>
  <si>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</si>
  <si>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</si>
  <si>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</si>
  <si>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</si>
  <si>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</si>
  <si>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</si>
  <si>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</si>
  <si>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</si>
  <si>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</si>
  <si>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</si>
  <si>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</si>
  <si>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</si>
  <si>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</si>
  <si>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</si>
  <si>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</si>
  <si>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</si>
  <si>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</si>
  <si>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</si>
  <si>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</si>
  <si>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</si>
  <si>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</si>
  <si>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</si>
  <si>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</si>
  <si>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</si>
  <si>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</si>
  <si>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</si>
  <si>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</si>
  <si>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</si>
  <si>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</si>
  <si>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</si>
  <si>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</si>
  <si>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</si>
  <si>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</si>
  <si>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</si>
  <si>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</si>
  <si>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</si>
  <si>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</si>
  <si>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</si>
  <si>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</si>
  <si>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</si>
  <si>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</si>
  <si>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</si>
  <si>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</si>
  <si>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</si>
  <si>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</si>
  <si>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</si>
  <si>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</si>
  <si>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</si>
  <si>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</si>
  <si>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</si>
  <si>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</si>
  <si>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</si>
  <si>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</si>
  <si>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</si>
  <si>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</si>
  <si>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</si>
  <si>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</si>
  <si>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</si>
  <si>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</si>
  <si>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</si>
  <si>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</si>
  <si>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</si>
  <si>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</si>
  <si>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</si>
  <si>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</si>
  <si>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</si>
  <si>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</si>
  <si>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</si>
  <si>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</si>
  <si>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</si>
  <si>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</si>
  <si>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</si>
  <si>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</si>
  <si>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</si>
  <si>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</si>
  <si>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</si>
  <si>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</si>
  <si>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</si>
  <si>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</si>
  <si>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</si>
  <si>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</si>
  <si>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</si>
  <si>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</si>
  <si>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</si>
  <si>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</si>
  <si>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</si>
  <si>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</si>
  <si>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</si>
  <si>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</si>
  <si>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</si>
  <si>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</si>
  <si>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</si>
  <si>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</si>
  <si>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</si>
  <si>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</si>
  <si>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</si>
  <si>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</si>
  <si>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</si>
  <si>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</si>
  <si>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</si>
  <si>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</si>
  <si>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</si>
  <si>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</si>
  <si>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</si>
  <si>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</si>
  <si>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</si>
  <si>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</si>
  <si>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</si>
  <si>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</si>
  <si>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</si>
  <si>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</si>
  <si>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</si>
  <si>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</si>
  <si>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</si>
  <si>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</si>
  <si>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</si>
  <si>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</si>
  <si>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</si>
  <si>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</si>
  <si>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</si>
  <si>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</si>
  <si>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</si>
  <si>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</si>
  <si>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</si>
  <si>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</si>
  <si>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</si>
  <si>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</si>
  <si>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</si>
  <si>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</si>
  <si>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</si>
  <si>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</si>
  <si>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</si>
  <si>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</si>
  <si>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</si>
  <si>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</si>
  <si>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</si>
  <si>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</si>
  <si>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</si>
  <si>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</si>
  <si>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</si>
  <si>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</si>
  <si>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</si>
  <si>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</si>
  <si>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</si>
  <si>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</si>
  <si>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</si>
  <si>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</si>
  <si>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</si>
  <si>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</si>
  <si>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</si>
  <si>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</si>
  <si>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</si>
  <si>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</si>
  <si>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</si>
  <si>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</si>
  <si>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</si>
  <si>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</si>
  <si>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</si>
  <si>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</si>
  <si>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</si>
  <si>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</si>
  <si>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</si>
  <si>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</si>
  <si>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</si>
  <si>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</si>
  <si>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</si>
  <si>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</si>
  <si>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</si>
  <si>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</si>
  <si>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</si>
  <si>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</si>
  <si>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</si>
  <si>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</si>
  <si>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</si>
  <si>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</si>
  <si>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</si>
  <si>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</si>
  <si>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</si>
  <si>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</si>
  <si>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</si>
  <si>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</si>
  <si>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</si>
  <si>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</si>
  <si>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</si>
  <si>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</si>
  <si>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</si>
  <si>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</si>
  <si>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</si>
  <si>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</si>
  <si>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</si>
  <si>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</si>
  <si>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</si>
  <si>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</si>
  <si>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</si>
  <si>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</si>
  <si>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</si>
  <si>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</si>
  <si>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</si>
  <si>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</si>
  <si>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</si>
  <si>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</si>
  <si>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</si>
  <si>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</si>
  <si>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</si>
  <si>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</si>
  <si>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</si>
  <si>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</si>
  <si>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</si>
  <si>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</si>
  <si>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</si>
  <si>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</si>
  <si>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</si>
  <si>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</si>
  <si>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</si>
  <si>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</si>
  <si>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</si>
  <si>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</si>
  <si>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</si>
  <si>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</si>
  <si>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</si>
  <si>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</si>
  <si>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</si>
  <si>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</si>
  <si>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</si>
  <si>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</si>
  <si>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</si>
  <si>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</si>
  <si>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</si>
  <si>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</si>
  <si>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</si>
  <si>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</si>
  <si>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</si>
  <si>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</si>
  <si>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</si>
  <si>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</si>
  <si>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</si>
  <si>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</si>
  <si>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</si>
  <si>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</si>
  <si>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</si>
  <si>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</si>
  <si>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</si>
  <si>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</si>
  <si>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</si>
  <si>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</si>
  <si>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</si>
  <si>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</si>
  <si>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</si>
  <si>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</si>
  <si>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</si>
  <si>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</si>
  <si>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</si>
  <si>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</si>
  <si>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</si>
  <si>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</si>
  <si>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</si>
  <si>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</si>
  <si>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</si>
  <si>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</si>
  <si>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</si>
  <si>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</si>
  <si>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</si>
  <si>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</si>
  <si>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</si>
  <si>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</si>
  <si>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</si>
  <si>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</si>
  <si>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</si>
  <si>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</si>
  <si>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</si>
  <si>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</si>
  <si>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</si>
  <si>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</si>
  <si>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</si>
  <si>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</si>
  <si>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</si>
  <si>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</si>
  <si>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</si>
  <si>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</si>
  <si>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</si>
  <si>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</si>
  <si>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</si>
  <si>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</si>
  <si>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</si>
  <si>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</si>
  <si>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</si>
  <si>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</si>
  <si>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</si>
  <si>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</si>
  <si>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</si>
  <si>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</si>
  <si>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</si>
  <si>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</si>
  <si>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</si>
  <si>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</si>
  <si>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</si>
  <si>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</si>
  <si>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</si>
  <si>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</si>
  <si>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</si>
  <si>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</si>
  <si>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</si>
  <si>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</si>
  <si>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</si>
  <si>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</si>
  <si>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</si>
  <si>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</si>
  <si>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</si>
  <si>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</si>
  <si>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</si>
  <si>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</si>
  <si>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</si>
  <si>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</si>
  <si>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</si>
  <si>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</si>
  <si>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</si>
  <si>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</si>
  <si>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</si>
  <si>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</si>
  <si>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</si>
  <si>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</si>
  <si>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</si>
  <si>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</si>
  <si>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</si>
  <si>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</si>
  <si>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</si>
  <si>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</si>
  <si>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</si>
  <si>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</si>
  <si>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</si>
  <si>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</si>
  <si>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</si>
  <si>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</si>
  <si>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</si>
  <si>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</si>
  <si>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</si>
  <si>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</si>
  <si>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</si>
  <si>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</si>
  <si>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</si>
  <si>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</si>
  <si>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</si>
  <si>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</si>
  <si>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</si>
  <si>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</si>
  <si>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</si>
  <si>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</si>
  <si>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</si>
  <si>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</si>
  <si>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</si>
  <si>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</si>
  <si>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</si>
  <si>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</si>
  <si>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</si>
  <si>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</si>
  <si>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</si>
  <si>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</si>
  <si>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</si>
  <si>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</si>
  <si>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</si>
  <si>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</si>
  <si>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</si>
  <si>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</si>
  <si>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</si>
  <si>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</si>
  <si>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</si>
  <si>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</si>
  <si>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</si>
  <si>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</si>
  <si>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</si>
  <si>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</si>
  <si>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</si>
  <si>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</si>
  <si>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</si>
  <si>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</si>
  <si>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</si>
  <si>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</si>
  <si>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</si>
  <si>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</si>
  <si>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</si>
  <si>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</si>
  <si>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</si>
  <si>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</si>
  <si>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</si>
  <si>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</si>
  <si>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</si>
  <si>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</si>
  <si>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</si>
  <si>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</si>
  <si>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</si>
  <si>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</si>
  <si>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</si>
  <si>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</si>
  <si>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</si>
  <si>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</si>
  <si>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</si>
  <si>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</si>
  <si>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</si>
  <si>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</si>
  <si>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</si>
  <si>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</si>
  <si>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</si>
  <si>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</si>
  <si>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</si>
  <si>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</si>
  <si>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</si>
  <si>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</si>
  <si>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</si>
  <si>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</si>
  <si>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</si>
  <si>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</si>
  <si>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</si>
  <si>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</si>
  <si>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</si>
  <si>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</si>
  <si>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</si>
  <si>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</si>
  <si>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</si>
  <si>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</si>
  <si>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</si>
  <si>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</si>
  <si>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</si>
  <si>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</si>
  <si>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</si>
  <si>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</si>
  <si>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</si>
  <si>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</si>
  <si>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</si>
  <si>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</si>
  <si>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</si>
  <si>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</si>
  <si>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</si>
  <si>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</si>
  <si>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</si>
  <si>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</si>
  <si>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</si>
  <si>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</si>
  <si>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</si>
  <si>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</si>
  <si>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</si>
  <si>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</si>
  <si>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</si>
  <si>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</si>
  <si>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</si>
  <si>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</si>
  <si>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</si>
  <si>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</si>
  <si>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</si>
  <si>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</si>
  <si>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</si>
  <si>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</si>
  <si>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</si>
  <si>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</si>
  <si>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</si>
  <si>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</si>
  <si>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</si>
  <si>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</si>
  <si>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</si>
  <si>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</si>
  <si>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</si>
  <si>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</si>
  <si>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</si>
  <si>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</si>
  <si>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</si>
  <si>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</si>
  <si>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</si>
  <si>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</si>
  <si>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</si>
  <si>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</si>
  <si>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</si>
  <si>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</si>
  <si>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</si>
  <si>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</si>
  <si>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</si>
  <si>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</si>
  <si>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</si>
  <si>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</si>
  <si>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</si>
  <si>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</si>
  <si>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</si>
  <si>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</si>
  <si>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</si>
  <si>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</si>
  <si>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</si>
  <si>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</si>
  <si>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</si>
  <si>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</si>
  <si>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</si>
  <si>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</si>
  <si>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</si>
  <si>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</si>
  <si>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</si>
  <si>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</si>
  <si>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</si>
  <si>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</si>
  <si>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</si>
  <si>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</si>
  <si>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</si>
  <si>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</si>
  <si>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</si>
  <si>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</si>
  <si>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</si>
  <si>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</si>
  <si>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</si>
  <si>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</si>
  <si>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</si>
  <si>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</si>
  <si>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</si>
  <si>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</si>
  <si>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</si>
  <si>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</si>
  <si>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</si>
  <si>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</si>
  <si>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</si>
  <si>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</si>
  <si>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</si>
  <si>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</si>
  <si>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</si>
  <si>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</si>
  <si>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</si>
  <si>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</si>
  <si>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</si>
  <si>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</si>
  <si>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</si>
  <si>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</si>
  <si>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</si>
  <si>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</si>
  <si>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</si>
  <si>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</si>
  <si>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</si>
  <si>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</si>
  <si>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</si>
  <si>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</si>
  <si>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</si>
  <si>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</si>
  <si>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</si>
  <si>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</si>
  <si>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</si>
  <si>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</si>
  <si>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</si>
  <si>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</si>
  <si>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</si>
  <si>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</si>
  <si>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</si>
  <si>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</si>
  <si>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</si>
  <si>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</si>
  <si>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</si>
  <si>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</si>
  <si>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</si>
  <si>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</si>
  <si>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</si>
  <si>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</si>
  <si>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</si>
  <si>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</si>
  <si>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</si>
  <si>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</si>
  <si>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</si>
  <si>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</si>
  <si>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</si>
  <si>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</si>
  <si>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</si>
  <si>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</si>
  <si>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</si>
  <si>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</si>
  <si>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</si>
  <si>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</si>
  <si>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</si>
  <si>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</si>
  <si>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</si>
  <si>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</si>
  <si>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</si>
  <si>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</si>
  <si>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</si>
  <si>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</si>
  <si>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</si>
  <si>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</si>
  <si>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</si>
  <si>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</si>
  <si>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</si>
  <si>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</si>
  <si>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</si>
  <si>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</si>
  <si>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</si>
  <si>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</si>
  <si>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</si>
  <si>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</si>
  <si>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</si>
  <si>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</si>
  <si>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</si>
  <si>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</si>
  <si>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</si>
  <si>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</si>
  <si>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</si>
  <si>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</si>
  <si>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</si>
  <si>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</si>
  <si>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</si>
  <si>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</si>
  <si>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</si>
  <si>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</si>
  <si>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</si>
  <si>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</si>
  <si>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</si>
  <si>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</si>
  <si>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</si>
  <si>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</si>
  <si>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</si>
  <si>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</si>
  <si>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</si>
  <si>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</si>
  <si>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</si>
  <si>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</si>
  <si>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</si>
  <si>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</si>
  <si>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</si>
  <si>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</si>
  <si>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</si>
  <si>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</si>
  <si>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</si>
  <si>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</si>
  <si>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</si>
  <si>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</si>
  <si>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</si>
  <si>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</si>
  <si>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</si>
  <si>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</si>
  <si>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</si>
  <si>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</si>
  <si>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</si>
  <si>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</si>
  <si>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</si>
  <si>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</si>
  <si>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</si>
  <si>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</si>
  <si>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</si>
  <si>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</si>
  <si>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</si>
  <si>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</si>
  <si>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</si>
  <si>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</si>
  <si>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</si>
  <si>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</si>
  <si>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</si>
  <si>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</si>
  <si>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</si>
  <si>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</si>
  <si>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</si>
  <si>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</si>
  <si>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</si>
  <si>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</si>
  <si>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</si>
  <si>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</si>
  <si>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</si>
  <si>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</si>
  <si>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</si>
  <si>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</si>
  <si>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</si>
  <si>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</si>
  <si>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</si>
  <si>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</si>
  <si>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</si>
  <si>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</si>
  <si>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</si>
  <si>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</si>
  <si>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</si>
  <si>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</si>
  <si>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</si>
  <si>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</si>
  <si>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</si>
  <si>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</si>
  <si>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</si>
  <si>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</si>
  <si>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</si>
  <si>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</si>
  <si>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</si>
  <si>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</si>
  <si>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</si>
  <si>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</si>
  <si>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</si>
  <si>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</si>
  <si>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</si>
  <si>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</si>
  <si>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</si>
  <si>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</si>
  <si>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</si>
  <si>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</si>
  <si>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</si>
  <si>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</si>
  <si>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</si>
  <si>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</si>
  <si>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</si>
  <si>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</si>
  <si>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</si>
  <si>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</si>
  <si>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</si>
  <si>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</si>
  <si>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</si>
  <si>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</si>
  <si>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</si>
  <si>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</si>
  <si>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</si>
  <si>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</si>
  <si>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</si>
  <si>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</si>
  <si>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</si>
  <si>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</si>
  <si>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</si>
  <si>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</si>
  <si>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</si>
  <si>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</si>
  <si>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</si>
  <si>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</si>
  <si>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</si>
  <si>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</si>
  <si>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</si>
  <si>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</si>
  <si>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</si>
  <si>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</si>
  <si>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</si>
  <si>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</si>
  <si>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</si>
  <si>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</si>
  <si>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</si>
  <si>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</si>
  <si>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</si>
  <si>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</si>
  <si>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</si>
  <si>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</si>
  <si>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</si>
  <si>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</si>
  <si>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</si>
  <si>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</si>
  <si>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</si>
  <si>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</si>
  <si>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</si>
  <si>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</si>
  <si>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</si>
  <si>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</si>
  <si>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</si>
  <si>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</si>
  <si>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</si>
  <si>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</si>
  <si>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</si>
  <si>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</si>
  <si>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</si>
  <si>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</si>
  <si>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</si>
  <si>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</si>
  <si>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</si>
  <si>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</si>
  <si>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</si>
  <si>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</si>
  <si>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</si>
  <si>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</si>
  <si>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</si>
  <si>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</si>
  <si>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</si>
  <si>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</si>
  <si>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</si>
  <si>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</si>
  <si>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</si>
  <si>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</si>
  <si>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</si>
  <si>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</si>
  <si>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</si>
  <si>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</si>
  <si>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</si>
  <si>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</si>
  <si>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</si>
  <si>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</si>
  <si>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</si>
  <si>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</si>
  <si>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</si>
  <si>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</si>
  <si>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</si>
  <si>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</si>
  <si>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</si>
  <si>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</si>
  <si>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</si>
  <si>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</si>
  <si>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</si>
  <si>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</si>
  <si>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</si>
  <si>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</si>
  <si>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</si>
  <si>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</si>
  <si>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</si>
  <si>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</si>
  <si>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</si>
  <si>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</si>
  <si>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</si>
  <si>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</si>
  <si>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</si>
  <si>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</si>
  <si>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</si>
  <si>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</si>
  <si>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</si>
  <si>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</si>
  <si>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</si>
  <si>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</si>
  <si>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</si>
  <si>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</si>
  <si>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</si>
  <si>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</si>
  <si>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</si>
  <si>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</si>
  <si>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</si>
  <si>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</si>
  <si>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</si>
  <si>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</si>
  <si>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</si>
  <si>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</si>
  <si>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</si>
  <si>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</si>
  <si>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</si>
  <si>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</si>
  <si>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</si>
  <si>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</si>
  <si>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</si>
  <si>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</si>
  <si>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</si>
  <si>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</si>
  <si>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</si>
  <si>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</si>
  <si>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</si>
  <si>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</si>
  <si>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</si>
  <si>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</si>
  <si>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</si>
  <si>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</si>
  <si>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</si>
  <si>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</si>
  <si>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</si>
  <si>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</si>
  <si>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</si>
  <si>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</si>
  <si>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</si>
  <si>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</si>
  <si>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</si>
  <si>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</si>
  <si>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</si>
  <si>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</si>
  <si>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</si>
  <si>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</si>
  <si>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</si>
  <si>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</si>
  <si>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</si>
  <si>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</si>
  <si>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</si>
  <si>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</si>
  <si>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</si>
  <si>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</si>
  <si>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</si>
  <si>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</si>
  <si>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</si>
  <si>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</si>
  <si>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</si>
  <si>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</si>
  <si>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</si>
  <si>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</si>
  <si>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</si>
  <si>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</si>
  <si>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</si>
  <si>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</si>
  <si>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</si>
  <si>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</si>
  <si>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</si>
  <si>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</si>
  <si>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</si>
  <si>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</si>
  <si>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</si>
  <si>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</si>
  <si>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</si>
  <si>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</si>
  <si>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</si>
  <si>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</si>
  <si>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</si>
  <si>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</si>
  <si>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</si>
  <si>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</si>
  <si>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</si>
  <si>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</si>
  <si>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</si>
  <si>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</si>
  <si>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</si>
  <si>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</si>
  <si>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</si>
  <si>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</si>
  <si>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</si>
  <si>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</si>
  <si>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</si>
  <si>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</si>
  <si>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</si>
  <si>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</si>
  <si>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</si>
  <si>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</si>
  <si>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</si>
  <si>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</si>
  <si>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</si>
  <si>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</si>
  <si>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</si>
  <si>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</si>
  <si>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</si>
  <si>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</si>
  <si>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</si>
  <si>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</si>
  <si>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</si>
  <si>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</si>
  <si>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</si>
  <si>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</si>
  <si>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</si>
  <si>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</si>
  <si>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</si>
  <si>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</si>
  <si>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</si>
  <si>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</si>
  <si>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</si>
  <si>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</si>
  <si>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</si>
  <si>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</si>
  <si>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</si>
  <si>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</si>
  <si>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</si>
  <si>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</si>
  <si>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</si>
  <si>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</si>
  <si>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</si>
  <si>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</si>
  <si>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</si>
  <si>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</si>
  <si>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</si>
  <si>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</si>
  <si>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</si>
  <si>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</si>
  <si>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</si>
  <si>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</si>
  <si>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</si>
  <si>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</si>
  <si>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</si>
  <si>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</si>
  <si>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</si>
  <si>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</si>
  <si>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</si>
  <si>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</si>
  <si>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</si>
  <si>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</si>
  <si>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</si>
  <si>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</si>
  <si>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</si>
  <si>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</si>
  <si>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</si>
  <si>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</si>
  <si>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</si>
  <si>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</si>
  <si>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</si>
  <si>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</si>
  <si>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</si>
  <si>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</si>
  <si>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</si>
  <si>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</si>
  <si>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</si>
  <si>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</si>
  <si>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</si>
  <si>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</si>
  <si>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</si>
  <si>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</si>
  <si>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</si>
  <si>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</si>
  <si>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</si>
  <si>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</si>
  <si>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</si>
  <si>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</si>
  <si>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</si>
  <si>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</si>
  <si>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</si>
  <si>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</si>
  <si>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</si>
  <si>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</si>
  <si>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</si>
  <si>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</si>
  <si>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</si>
  <si>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</si>
  <si>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</si>
  <si>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</si>
  <si>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</si>
  <si>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</si>
  <si>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</si>
  <si>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</si>
  <si>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</si>
  <si>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</si>
  <si>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</si>
  <si>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</si>
  <si>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</si>
  <si>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</si>
  <si>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</si>
  <si>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</si>
  <si>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</si>
  <si>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</si>
  <si>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</si>
  <si>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</si>
  <si>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</si>
  <si>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</si>
  <si>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</si>
  <si>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</si>
  <si>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</si>
  <si>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</si>
  <si>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</si>
  <si>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</si>
  <si>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</si>
  <si>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</si>
  <si>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</si>
  <si>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</si>
  <si>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</si>
  <si>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</si>
  <si>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</si>
  <si>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</si>
  <si>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</si>
  <si>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</si>
  <si>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</si>
  <si>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</si>
  <si>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</si>
  <si>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</si>
  <si>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</si>
  <si>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</si>
  <si>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</si>
  <si>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</si>
  <si>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</si>
  <si>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</si>
  <si>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</si>
  <si>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</si>
  <si>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</si>
  <si>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</si>
  <si>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</si>
  <si>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</si>
  <si>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</si>
  <si>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</si>
  <si>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</si>
  <si>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</si>
  <si>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</si>
  <si>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</si>
  <si>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</si>
  <si>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</si>
  <si>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</si>
  <si>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</si>
  <si>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</si>
  <si>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</si>
  <si>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</si>
  <si>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</si>
  <si>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</si>
  <si>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</si>
  <si>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</si>
  <si>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</si>
  <si>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</si>
  <si>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</si>
  <si>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</si>
  <si>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</si>
  <si>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</si>
  <si>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</si>
  <si>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</si>
  <si>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</si>
  <si>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</si>
  <si>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</si>
  <si>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</si>
  <si>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</si>
  <si>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</si>
  <si>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</si>
  <si>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</si>
  <si>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</si>
  <si>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</si>
  <si>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</si>
  <si>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</si>
  <si>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</si>
  <si>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</si>
  <si>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</si>
  <si>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</si>
  <si>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</si>
  <si>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</si>
  <si>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</si>
  <si>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</si>
  <si>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</si>
  <si>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</si>
  <si>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</si>
  <si>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</si>
  <si>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</si>
  <si>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</si>
  <si>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</si>
  <si>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</si>
  <si>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</si>
  <si>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</si>
  <si>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</si>
  <si>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</si>
  <si>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</si>
  <si>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</si>
  <si>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</si>
  <si>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</si>
  <si>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</si>
  <si>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</si>
  <si>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</si>
  <si>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</si>
  <si>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</si>
  <si>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</si>
  <si>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</si>
  <si>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</si>
  <si>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</si>
  <si>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</si>
  <si>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</si>
  <si>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</si>
  <si>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</si>
  <si>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</si>
  <si>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</si>
  <si>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</si>
  <si>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</si>
  <si>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</si>
  <si>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</si>
  <si>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</si>
  <si>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</si>
  <si>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</si>
  <si>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</si>
  <si>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</si>
  <si>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</si>
  <si>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</si>
  <si>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</si>
  <si>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</si>
  <si>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</si>
  <si>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</si>
  <si>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</si>
  <si>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</si>
  <si>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</si>
  <si>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</si>
  <si>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</si>
  <si>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</si>
  <si>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</si>
  <si>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</si>
  <si>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</si>
  <si>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</si>
  <si>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</si>
  <si>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</si>
  <si>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</si>
  <si>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</si>
  <si>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</si>
  <si>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</si>
  <si>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</si>
  <si>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</si>
  <si>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</si>
  <si>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</si>
  <si>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</si>
  <si>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</si>
  <si>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</si>
  <si>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</si>
  <si>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</si>
  <si>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</si>
  <si>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</si>
  <si>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</si>
  <si>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</si>
  <si>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</si>
  <si>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</si>
  <si>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</si>
  <si>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</si>
  <si>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</si>
  <si>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</si>
  <si>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</si>
  <si>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</si>
  <si>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</si>
  <si>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</si>
  <si>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</si>
  <si>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</si>
  <si>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</si>
  <si>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</si>
  <si>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</si>
  <si>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</si>
  <si>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</si>
  <si>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</si>
  <si>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</si>
  <si>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</si>
  <si>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</si>
  <si>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</si>
  <si>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</si>
  <si>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</si>
  <si>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</si>
  <si>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</si>
  <si>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</si>
  <si>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</si>
  <si>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</si>
  <si>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</si>
  <si>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</si>
  <si>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</si>
  <si>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</si>
  <si>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</si>
  <si>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</si>
  <si>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</si>
  <si>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</si>
  <si>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</si>
  <si>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</si>
  <si>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</si>
  <si>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</si>
  <si>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</si>
  <si>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</si>
  <si>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</si>
  <si>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</si>
  <si>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</si>
  <si>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</si>
  <si>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</si>
  <si>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</si>
  <si>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</si>
  <si>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</si>
  <si>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</si>
  <si>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</si>
  <si>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</si>
  <si>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</si>
  <si>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</si>
  <si>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</si>
  <si>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</si>
  <si>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</si>
  <si>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</si>
  <si>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</si>
  <si>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</si>
  <si>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</si>
  <si>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</si>
  <si>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</si>
  <si>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</si>
  <si>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</si>
  <si>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</si>
  <si>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</si>
  <si>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</si>
  <si>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</si>
  <si>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</si>
  <si>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</si>
  <si>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</si>
  <si>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</si>
  <si>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</si>
  <si>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</si>
  <si>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</si>
  <si>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</si>
  <si>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</si>
  <si>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</si>
  <si>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</si>
  <si>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</si>
  <si>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</si>
  <si>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</si>
  <si>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</si>
  <si>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</si>
  <si>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</si>
  <si>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</si>
  <si>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</si>
  <si>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</si>
  <si>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</si>
  <si>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</si>
  <si>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</si>
  <si>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</si>
  <si>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</si>
  <si>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</si>
  <si>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</si>
  <si>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</si>
  <si>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</si>
  <si>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</si>
  <si>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</si>
  <si>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</si>
  <si>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</si>
  <si>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</si>
  <si>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</si>
  <si>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</si>
  <si>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</si>
  <si>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</si>
  <si>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</si>
  <si>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</si>
  <si>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</si>
  <si>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</si>
  <si>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</si>
  <si>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</si>
  <si>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</si>
  <si>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</si>
  <si>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</si>
  <si>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</si>
  <si>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</si>
  <si>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</si>
  <si>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</si>
  <si>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</si>
  <si>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</si>
  <si>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</si>
  <si>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</si>
  <si>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</si>
  <si>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</si>
  <si>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</si>
  <si>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</si>
  <si>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</si>
  <si>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</si>
  <si>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</si>
  <si>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</si>
  <si>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</si>
  <si>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</si>
  <si>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</si>
  <si>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</si>
  <si>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</si>
  <si>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</si>
  <si>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</si>
  <si>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</si>
  <si>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</si>
  <si>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</si>
  <si>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</si>
  <si>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</si>
  <si>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</si>
  <si>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</si>
  <si>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</si>
  <si>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</si>
  <si>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</si>
  <si>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</si>
  <si>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</si>
  <si>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</si>
  <si>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</si>
  <si>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</si>
  <si>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</si>
  <si>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</si>
  <si>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</si>
  <si>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</si>
  <si>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</si>
  <si>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</si>
  <si>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</si>
  <si>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</si>
  <si>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</si>
  <si>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</si>
  <si>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</si>
  <si>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</si>
  <si>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</si>
  <si>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</si>
  <si>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</si>
  <si>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</si>
  <si>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</si>
  <si>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</si>
  <si>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</si>
  <si>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</si>
  <si>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</si>
  <si>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</si>
  <si>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</si>
  <si>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</si>
  <si>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</si>
  <si>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</si>
  <si>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</si>
  <si>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</si>
  <si>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</si>
  <si>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</si>
  <si>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</si>
  <si>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</si>
  <si>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</si>
  <si>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</si>
  <si>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</si>
  <si>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</si>
  <si>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</si>
  <si>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</si>
  <si>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</si>
  <si>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</si>
  <si>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</si>
  <si>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</si>
  <si>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</si>
  <si>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</si>
  <si>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</si>
  <si>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</si>
  <si>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</si>
  <si>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</si>
  <si>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</si>
  <si>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</si>
  <si>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</si>
  <si>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</si>
  <si>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</si>
  <si>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</si>
  <si>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</si>
  <si>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</si>
  <si>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</si>
  <si>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</si>
  <si>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</si>
  <si>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</si>
  <si>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</si>
  <si>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</si>
  <si>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</si>
  <si>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</si>
  <si>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</si>
  <si>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</si>
  <si>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</si>
  <si>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</si>
  <si>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</si>
  <si>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</si>
  <si>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</si>
  <si>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</si>
  <si>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</si>
  <si>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</si>
  <si>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</si>
  <si>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</si>
  <si>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</si>
  <si>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</si>
  <si>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</si>
  <si>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</si>
  <si>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</si>
  <si>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</si>
  <si>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</si>
  <si>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</si>
  <si>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</si>
  <si>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</si>
  <si>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</si>
  <si>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</si>
  <si>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</si>
  <si>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</si>
  <si>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</si>
  <si>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</si>
  <si>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</si>
  <si>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</si>
  <si>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</si>
  <si>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</si>
  <si>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</si>
  <si>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</si>
  <si>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</si>
  <si>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</si>
  <si>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</si>
  <si>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</si>
  <si>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</si>
  <si>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</si>
  <si>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</si>
  <si>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</si>
  <si>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</si>
  <si>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</si>
  <si>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</si>
  <si>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</si>
  <si>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</si>
  <si>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</si>
  <si>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</si>
  <si>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</si>
  <si>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</si>
  <si>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</si>
  <si>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</si>
  <si>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</si>
  <si>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</si>
  <si>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</si>
  <si>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</si>
  <si>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</si>
  <si>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</si>
  <si>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</si>
  <si>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</si>
  <si>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</si>
  <si>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</si>
  <si>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</si>
  <si>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</si>
  <si>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</si>
  <si>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</si>
  <si>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</si>
  <si>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</si>
  <si>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</si>
  <si>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</si>
  <si>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</si>
  <si>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</si>
  <si>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</si>
  <si>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</si>
  <si>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</si>
  <si>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</si>
  <si>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</si>
  <si>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</si>
  <si>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</si>
  <si>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</si>
  <si>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</si>
  <si>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</si>
  <si>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</si>
  <si>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</si>
  <si>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</si>
  <si>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</si>
  <si>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</si>
  <si>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</si>
  <si>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</si>
  <si>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</si>
  <si>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</si>
  <si>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</si>
  <si>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</si>
  <si>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</si>
  <si>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</si>
  <si>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</si>
  <si>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</si>
  <si>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</si>
  <si>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</si>
  <si>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</si>
  <si>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</si>
  <si>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</si>
  <si>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</si>
  <si>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</si>
  <si>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</si>
  <si>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</si>
  <si>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</si>
  <si>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</si>
  <si>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</si>
  <si>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</si>
  <si>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</si>
  <si>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</si>
  <si>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</si>
  <si>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</si>
  <si>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</si>
  <si>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</si>
  <si>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</si>
  <si>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</si>
  <si>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</si>
  <si>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</si>
  <si>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</si>
  <si>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</si>
  <si>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</si>
  <si>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</si>
  <si>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</si>
  <si>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</si>
  <si>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</si>
  <si>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</si>
  <si>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</si>
  <si>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</si>
  <si>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</si>
  <si>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</si>
  <si>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</si>
  <si>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</si>
  <si>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</si>
  <si>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</si>
  <si>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</si>
  <si>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</si>
  <si>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</si>
  <si>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</si>
  <si>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</si>
  <si>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</si>
  <si>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</si>
  <si>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</si>
  <si>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</si>
  <si>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</si>
  <si>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</si>
  <si>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</si>
  <si>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</si>
  <si>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</si>
  <si>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</si>
  <si>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</si>
  <si>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</si>
  <si>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</si>
  <si>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</si>
  <si>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</si>
  <si>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</si>
  <si>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</si>
  <si>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</si>
  <si>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</si>
  <si>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</si>
  <si>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</si>
  <si>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</si>
  <si>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</si>
  <si>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</si>
  <si>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</si>
  <si>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</si>
  <si>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</si>
  <si>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</si>
  <si>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</si>
  <si>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</si>
  <si>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</si>
  <si>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</si>
  <si>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</si>
  <si>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</si>
  <si>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</si>
  <si>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</si>
  <si>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</si>
  <si>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</si>
  <si>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</si>
  <si>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</si>
  <si>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</si>
  <si>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</si>
  <si>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</si>
  <si>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</si>
  <si>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</si>
  <si>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</si>
  <si>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</si>
  <si>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</si>
  <si>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</si>
  <si>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</si>
  <si>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</si>
  <si>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</si>
  <si>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</si>
  <si>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</si>
  <si>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</si>
  <si>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</si>
  <si>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</si>
  <si>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</si>
  <si>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</si>
  <si>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</si>
  <si>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</si>
  <si>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</si>
  <si>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</si>
  <si>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</si>
  <si>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</si>
  <si>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</si>
  <si>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</si>
  <si>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</si>
  <si>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</si>
  <si>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</si>
  <si>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</si>
  <si>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</si>
  <si>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</si>
  <si>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</si>
  <si>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</si>
  <si>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</si>
  <si>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</si>
  <si>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</si>
  <si>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</si>
  <si>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</si>
  <si>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</si>
  <si>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</si>
  <si>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</si>
  <si>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</si>
  <si>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</si>
  <si>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</si>
  <si>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</si>
  <si>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</si>
  <si>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</si>
  <si>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</si>
  <si>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</si>
  <si>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</si>
  <si>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</si>
  <si>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</si>
  <si>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</si>
  <si>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</si>
  <si>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</si>
  <si>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</si>
  <si>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</si>
  <si>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</si>
  <si>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</si>
  <si>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</si>
  <si>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</si>
  <si>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</si>
  <si>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</si>
  <si>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</si>
  <si>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</si>
  <si>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</si>
  <si>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</si>
  <si>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</si>
  <si>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</si>
  <si>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</si>
  <si>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</si>
  <si>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</si>
  <si>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</si>
  <si>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</si>
  <si>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</si>
  <si>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</si>
  <si>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</si>
  <si>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</si>
  <si>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</si>
  <si>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</si>
  <si>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</si>
  <si>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</si>
  <si>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</si>
  <si>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</si>
  <si>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</si>
  <si>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</si>
  <si>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</si>
  <si>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</si>
  <si>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</si>
  <si>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</si>
  <si>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</si>
  <si>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</si>
  <si>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</si>
  <si>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</si>
  <si>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</si>
  <si>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</si>
  <si>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</si>
  <si>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</si>
  <si>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</si>
  <si>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</si>
  <si>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</si>
  <si>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</si>
  <si>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</si>
  <si>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</si>
  <si>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</si>
  <si>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</si>
  <si>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</si>
  <si>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</si>
  <si>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</si>
  <si>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</si>
  <si>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</si>
  <si>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</si>
  <si>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</si>
  <si>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</si>
  <si>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</si>
  <si>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</si>
  <si>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</si>
  <si>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</si>
  <si>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</si>
  <si>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</si>
  <si>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</si>
  <si>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</si>
  <si>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</si>
  <si>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</si>
  <si>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</si>
  <si>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</si>
  <si>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</si>
  <si>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</si>
  <si>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</si>
  <si>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</si>
  <si>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</si>
  <si>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</si>
  <si>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</si>
  <si>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</si>
  <si>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</si>
  <si>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</si>
  <si>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</si>
  <si>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</si>
  <si>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</si>
  <si>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</si>
  <si>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</si>
  <si>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</si>
  <si>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</si>
  <si>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</si>
  <si>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</si>
  <si>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</si>
  <si>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</si>
  <si>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</si>
  <si>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</si>
  <si>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</si>
  <si>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</si>
  <si>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</si>
  <si>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</si>
  <si>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</si>
  <si>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</si>
  <si>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</si>
  <si>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</si>
  <si>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</si>
  <si>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</si>
  <si>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</si>
  <si>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</si>
  <si>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</si>
  <si>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</si>
  <si>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</si>
  <si>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</si>
  <si>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</si>
  <si>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</si>
  <si>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</si>
  <si>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</si>
  <si>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</si>
  <si>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</si>
  <si>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</si>
  <si>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</si>
  <si>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</si>
  <si>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</si>
  <si>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</si>
  <si>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</si>
  <si>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</si>
  <si>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</si>
  <si>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</si>
  <si>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</si>
  <si>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</si>
  <si>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</si>
  <si>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</si>
  <si>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</si>
  <si>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</si>
  <si>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</si>
  <si>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</si>
  <si>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</si>
  <si>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</si>
  <si>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</si>
  <si>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</si>
  <si>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</si>
  <si>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</si>
  <si>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</si>
  <si>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</si>
  <si>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</si>
  <si>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</si>
  <si>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</si>
  <si>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</si>
  <si>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</si>
  <si>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</si>
  <si>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</si>
  <si>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</si>
  <si>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</si>
  <si>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</si>
  <si>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</si>
  <si>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</si>
  <si>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</si>
  <si>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</si>
  <si>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</si>
  <si>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</si>
  <si>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</si>
  <si>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</si>
  <si>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</si>
  <si>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</si>
  <si>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</si>
  <si>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</si>
  <si>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</si>
  <si>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</si>
  <si>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</si>
  <si>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</si>
  <si>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</si>
  <si>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</si>
  <si>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</si>
  <si>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</si>
  <si>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</si>
  <si>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</si>
  <si>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</si>
  <si>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</si>
  <si>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</si>
  <si>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</si>
  <si>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</si>
  <si>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</si>
  <si>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</si>
  <si>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</si>
  <si>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</si>
  <si>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</si>
  <si>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</si>
  <si>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</si>
  <si>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</si>
  <si>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</si>
  <si>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</si>
  <si>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</si>
  <si>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</si>
  <si>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</si>
  <si>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</si>
  <si>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</si>
  <si>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</si>
  <si>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</si>
  <si>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</si>
  <si>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</si>
  <si>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</si>
  <si>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</si>
  <si>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</si>
  <si>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</si>
  <si>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</si>
  <si>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</si>
  <si>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</si>
  <si>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</si>
  <si>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</si>
  <si>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</si>
  <si>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</si>
  <si>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</si>
  <si>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</si>
  <si>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</si>
  <si>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</si>
  <si>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</si>
  <si>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</si>
  <si>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</si>
  <si>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</si>
  <si>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</si>
  <si>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</si>
  <si>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</si>
  <si>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</si>
  <si>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</si>
  <si>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</si>
  <si>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</si>
  <si>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</si>
  <si>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</si>
  <si>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</si>
  <si>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</si>
  <si>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</si>
  <si>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</si>
  <si>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</si>
  <si>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</si>
  <si>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</si>
  <si>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</si>
  <si>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</si>
  <si>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</si>
  <si>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</si>
  <si>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</si>
  <si>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</si>
  <si>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</si>
  <si>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</si>
  <si>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</si>
  <si>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</si>
  <si>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</si>
  <si>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</si>
  <si>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</si>
  <si>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</si>
  <si>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</si>
  <si>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</si>
  <si>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</si>
  <si>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</si>
  <si>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</si>
  <si>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</si>
  <si>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</si>
  <si>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</si>
  <si>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</si>
  <si>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</si>
  <si>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</si>
  <si>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</si>
  <si>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</si>
  <si>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</si>
  <si>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</si>
  <si>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</si>
  <si>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</si>
  <si>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</si>
  <si>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</si>
  <si>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</si>
  <si>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</si>
  <si>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</si>
  <si>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</si>
  <si>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</si>
  <si>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</si>
  <si>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</si>
  <si>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</si>
  <si>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</si>
  <si>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</si>
  <si>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</si>
  <si>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</si>
  <si>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</si>
  <si>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</si>
  <si>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</si>
  <si>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</si>
  <si>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</si>
  <si>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</si>
  <si>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</si>
  <si>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</si>
  <si>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</si>
  <si>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</si>
  <si>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</si>
  <si>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</si>
  <si>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</si>
  <si>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</si>
  <si>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</si>
  <si>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</si>
  <si>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</si>
  <si>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</si>
  <si>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</si>
  <si>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</si>
  <si>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</si>
  <si>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</si>
  <si>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</si>
  <si>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</si>
  <si>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</si>
  <si>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</si>
  <si>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</si>
  <si>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</si>
  <si>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</si>
  <si>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</si>
  <si>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</si>
  <si>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</si>
  <si>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</si>
  <si>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</si>
  <si>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</si>
  <si>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</si>
  <si>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</si>
  <si>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</si>
  <si>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</si>
  <si>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</si>
  <si>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</si>
  <si>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</si>
  <si>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</si>
  <si>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</si>
  <si>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</si>
  <si>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</si>
  <si>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</si>
  <si>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</si>
  <si>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</si>
  <si>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</si>
  <si>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</si>
  <si>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</si>
  <si>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</si>
  <si>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</si>
  <si>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</si>
  <si>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</si>
  <si>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</si>
  <si>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</si>
  <si>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</si>
  <si>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</si>
  <si>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</si>
  <si>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</si>
  <si>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</si>
  <si>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</si>
  <si>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</si>
  <si>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</si>
  <si>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</si>
  <si>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</si>
  <si>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</si>
  <si>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</si>
  <si>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</si>
  <si>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</si>
  <si>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</si>
  <si>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</si>
  <si>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</si>
  <si>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</si>
  <si>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</si>
  <si>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</si>
  <si>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</si>
  <si>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</si>
  <si>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</si>
  <si>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</si>
  <si>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</si>
  <si>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</si>
  <si>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</si>
  <si>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</si>
  <si>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</si>
  <si>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</si>
  <si>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</si>
  <si>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</si>
  <si>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</si>
  <si>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</si>
  <si>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</si>
  <si>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</si>
  <si>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</si>
  <si>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</si>
  <si>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</si>
  <si>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</si>
  <si>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</si>
  <si>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</si>
  <si>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</si>
  <si>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</si>
  <si>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</si>
  <si>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</si>
  <si>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</si>
  <si>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</si>
  <si>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</si>
  <si>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</si>
  <si>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</si>
  <si>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</si>
  <si>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</si>
  <si>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</si>
  <si>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</si>
  <si>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</si>
  <si>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</si>
  <si>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</si>
  <si>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</si>
  <si>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</si>
  <si>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</si>
  <si>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</si>
  <si>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</si>
  <si>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</si>
  <si>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</si>
  <si>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</si>
  <si>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</si>
  <si>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</si>
  <si>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</si>
  <si>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</si>
  <si>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</si>
  <si>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</si>
  <si>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</si>
  <si>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</si>
  <si>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</si>
  <si>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</si>
  <si>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</si>
  <si>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</si>
  <si>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</si>
  <si>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</si>
  <si>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</si>
  <si>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</si>
  <si>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</si>
  <si>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</si>
  <si>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</si>
  <si>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</si>
  <si>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</si>
  <si>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</si>
  <si>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</si>
  <si>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</si>
  <si>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</si>
  <si>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</si>
  <si>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</si>
  <si>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</si>
  <si>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</si>
  <si>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</si>
  <si>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</si>
  <si>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</si>
  <si>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</si>
  <si>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</si>
  <si>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</si>
  <si>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</si>
  <si>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</si>
  <si>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</si>
  <si>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</si>
  <si>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</si>
  <si>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</si>
  <si>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</si>
  <si>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</si>
  <si>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</si>
  <si>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</si>
  <si>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</si>
  <si>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</si>
  <si>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</si>
  <si>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</si>
  <si>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</si>
  <si>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</si>
  <si>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</si>
  <si>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</si>
  <si>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</si>
  <si>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</si>
  <si>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</si>
  <si>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</si>
  <si>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</si>
  <si>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</si>
  <si>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</si>
  <si>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</si>
  <si>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</si>
  <si>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</si>
  <si>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</si>
  <si>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</si>
  <si>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</si>
  <si>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</si>
  <si>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</si>
  <si>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</si>
  <si>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</si>
  <si>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</si>
  <si>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</si>
  <si>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</si>
  <si>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</si>
  <si>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</si>
  <si>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</si>
  <si>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</si>
  <si>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</si>
  <si>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</si>
  <si>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</si>
  <si>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</si>
  <si>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</si>
  <si>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</si>
  <si>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</si>
  <si>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</si>
  <si>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</si>
  <si>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</si>
  <si>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</si>
  <si>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</si>
  <si>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</si>
  <si>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</si>
  <si>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</si>
  <si>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</si>
  <si>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</si>
  <si>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</si>
  <si>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</si>
  <si>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</si>
  <si>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</si>
  <si>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</si>
  <si>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</si>
  <si>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</si>
  <si>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</si>
  <si>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</si>
  <si>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</si>
  <si>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</si>
  <si>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</si>
  <si>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</si>
  <si>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</si>
  <si>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</si>
  <si>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</si>
  <si>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</si>
  <si>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</si>
  <si>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</si>
  <si>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</si>
  <si>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</si>
  <si>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</si>
  <si>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</si>
  <si>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</si>
  <si>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</si>
  <si>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</si>
  <si>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</si>
  <si>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</si>
  <si>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</si>
  <si>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</si>
  <si>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</si>
  <si>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</si>
  <si>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</si>
  <si>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</si>
  <si>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</si>
  <si>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</si>
  <si>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</si>
  <si>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</si>
  <si>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</si>
  <si>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</si>
  <si>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</si>
  <si>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</si>
  <si>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</si>
  <si>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</si>
  <si>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</si>
  <si>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</si>
  <si>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</si>
  <si>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</si>
  <si>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</si>
  <si>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</si>
  <si>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</si>
  <si>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</si>
  <si>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</si>
  <si>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</si>
  <si>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</si>
  <si>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</si>
  <si>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</si>
  <si>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</si>
  <si>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</si>
  <si>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</si>
  <si>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</si>
  <si>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</si>
  <si>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</si>
  <si>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</si>
  <si>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</si>
  <si>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</si>
  <si>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</si>
  <si>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</si>
  <si>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</si>
  <si>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</si>
  <si>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</si>
  <si>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</si>
  <si>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</si>
  <si>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</si>
  <si>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</si>
  <si>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</si>
  <si>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</si>
  <si>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</si>
  <si>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</si>
  <si>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</si>
  <si>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</si>
  <si>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</si>
  <si>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</si>
  <si>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</si>
  <si>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</si>
  <si>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</si>
  <si>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</si>
  <si>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</si>
  <si>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</si>
  <si>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</si>
  <si>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</si>
  <si>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</si>
  <si>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</si>
  <si>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</si>
  <si>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</si>
  <si>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</si>
  <si>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</si>
  <si>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</si>
  <si>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</si>
  <si>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</si>
  <si>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</si>
  <si>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</si>
  <si>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</si>
  <si>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</si>
  <si>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</si>
  <si>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</si>
  <si>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</si>
  <si>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</si>
  <si>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</si>
  <si>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</si>
  <si>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</si>
  <si>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</si>
  <si>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</si>
  <si>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</si>
  <si>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</si>
  <si>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</si>
  <si>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</si>
  <si>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</si>
  <si>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</si>
  <si>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</si>
  <si>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</si>
  <si>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</si>
  <si>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</si>
  <si>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</si>
  <si>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</si>
  <si>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</si>
  <si>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</si>
  <si>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</si>
  <si>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</si>
  <si>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</si>
  <si>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</si>
  <si>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</si>
  <si>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</si>
  <si>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</si>
  <si>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</si>
  <si>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</si>
  <si>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</si>
  <si>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</si>
  <si>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</si>
  <si>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</si>
  <si>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</si>
  <si>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</si>
  <si>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</si>
  <si>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</si>
  <si>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</si>
  <si>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</si>
  <si>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</si>
  <si>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</si>
  <si>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</si>
  <si>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</si>
  <si>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</si>
  <si>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</si>
  <si>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</si>
  <si>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</si>
  <si>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</si>
  <si>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</si>
  <si>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</si>
  <si>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</si>
  <si>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</si>
  <si>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</si>
  <si>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</si>
  <si>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</si>
  <si>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</si>
  <si>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</si>
  <si>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</si>
  <si>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</si>
  <si>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</si>
  <si>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</si>
  <si>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</si>
  <si>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</si>
  <si>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</si>
  <si>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</si>
  <si>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</si>
  <si>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</si>
  <si>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</si>
  <si>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</si>
  <si>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</si>
  <si>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</si>
  <si>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</si>
  <si>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</si>
  <si>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</si>
  <si>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</si>
  <si>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</si>
  <si>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</si>
  <si>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</si>
  <si>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</si>
  <si>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</si>
  <si>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</si>
  <si>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</si>
  <si>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</si>
  <si>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</si>
  <si>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</si>
  <si>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</si>
  <si>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</si>
  <si>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</si>
  <si>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</si>
  <si>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</si>
  <si>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</si>
  <si>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</si>
  <si>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</si>
  <si>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</si>
  <si>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</si>
  <si>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</si>
  <si>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</si>
  <si>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</si>
  <si>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</si>
  <si>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</si>
  <si>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</si>
  <si>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</si>
  <si>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</si>
  <si>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</si>
  <si>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</si>
  <si>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</si>
  <si>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</si>
  <si>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</si>
  <si>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</si>
  <si>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</si>
  <si>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</si>
  <si>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</si>
  <si>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</si>
  <si>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</si>
  <si>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</si>
  <si>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</si>
  <si>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</si>
  <si>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</si>
  <si>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</si>
  <si>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</si>
  <si>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</si>
  <si>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</si>
  <si>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</si>
  <si>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</si>
  <si>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</si>
  <si>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</si>
  <si>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</si>
  <si>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</si>
  <si>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</si>
  <si>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</si>
  <si>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</si>
  <si>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</si>
  <si>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</si>
  <si>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</si>
  <si>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</si>
  <si>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</si>
  <si>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</si>
  <si>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</si>
  <si>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</si>
  <si>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</si>
  <si>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</si>
  <si>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</si>
  <si>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</si>
  <si>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</si>
  <si>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</si>
  <si>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</si>
  <si>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</si>
  <si>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</si>
  <si>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</si>
  <si>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</si>
  <si>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</si>
  <si>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</si>
  <si>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</si>
  <si>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</si>
  <si>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</si>
  <si>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</si>
  <si>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</si>
  <si>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</si>
  <si>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</si>
  <si>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</si>
  <si>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</si>
  <si>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</si>
  <si>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</si>
  <si>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</si>
  <si>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</si>
  <si>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</si>
  <si>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</si>
  <si>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</si>
  <si>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</si>
  <si>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</si>
  <si>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</si>
  <si>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</si>
  <si>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</si>
  <si>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</si>
  <si>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</si>
  <si>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</si>
  <si>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</si>
  <si>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</si>
  <si>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</si>
  <si>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</si>
  <si>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</si>
  <si>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</si>
  <si>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</si>
  <si>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</si>
  <si>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</si>
  <si>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</si>
  <si>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</si>
  <si>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</si>
  <si>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</si>
  <si>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</si>
  <si>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</si>
  <si>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</si>
  <si>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</si>
  <si>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</si>
  <si>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</si>
  <si>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</si>
  <si>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</si>
  <si>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</si>
  <si>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</si>
  <si>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</si>
  <si>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</si>
  <si>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</si>
  <si>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</si>
  <si>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</si>
  <si>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</si>
  <si>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</si>
  <si>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</si>
  <si>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</si>
  <si>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</si>
  <si>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</si>
  <si>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</si>
  <si>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</si>
  <si>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</si>
  <si>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</si>
  <si>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</si>
  <si>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</si>
  <si>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</si>
  <si>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</si>
  <si>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</si>
  <si>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</si>
  <si>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</si>
  <si>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</si>
  <si>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</si>
  <si>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</si>
  <si>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</si>
  <si>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</si>
  <si>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</si>
  <si>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</si>
  <si>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</si>
  <si>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</si>
  <si>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</si>
  <si>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</si>
  <si>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</si>
  <si>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</si>
  <si>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</si>
  <si>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</si>
  <si>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</si>
  <si>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</si>
  <si>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</si>
  <si>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</si>
  <si>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</si>
  <si>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</si>
  <si>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</si>
  <si>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</si>
  <si>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</si>
  <si>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</si>
  <si>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</si>
  <si>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</si>
  <si>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</si>
  <si>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</si>
  <si>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</si>
  <si>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</si>
  <si>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</si>
  <si>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</si>
  <si>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</si>
  <si>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</si>
  <si>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</si>
  <si>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</si>
  <si>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</si>
  <si>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</si>
  <si>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</si>
  <si>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</si>
  <si>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</si>
  <si>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</si>
  <si>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</si>
  <si>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</si>
  <si>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</si>
  <si>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</si>
  <si>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</si>
  <si>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</si>
  <si>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</si>
  <si>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</si>
  <si>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</si>
  <si>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</si>
  <si>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</si>
  <si>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</si>
  <si>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</si>
  <si>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</si>
  <si>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</si>
  <si>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</si>
  <si>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</si>
  <si>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</si>
  <si>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</si>
  <si>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</si>
  <si>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</si>
  <si>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</si>
  <si>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</si>
  <si>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</si>
  <si>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</si>
  <si>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</si>
  <si>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</si>
  <si>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</si>
  <si>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</si>
  <si>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</si>
  <si>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</si>
  <si>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</si>
  <si>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</si>
  <si>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</si>
  <si>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</si>
  <si>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</si>
  <si>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</si>
  <si>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</si>
  <si>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</si>
  <si>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</si>
  <si>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</si>
  <si>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</si>
  <si>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</si>
  <si>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</si>
  <si>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</si>
  <si>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</si>
  <si>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</si>
  <si>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</si>
  <si>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</si>
  <si>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</si>
  <si>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</si>
  <si>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</si>
  <si>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</si>
  <si>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</si>
  <si>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</si>
  <si>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</si>
  <si>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</si>
  <si>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</si>
  <si>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</si>
  <si>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</si>
  <si>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</si>
  <si>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</si>
  <si>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</si>
  <si>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</si>
  <si>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</si>
  <si>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</si>
  <si>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</si>
  <si>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</si>
  <si>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</si>
  <si>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</si>
  <si>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</si>
  <si>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</si>
  <si>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</si>
  <si>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</si>
  <si>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</si>
  <si>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</si>
  <si>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</si>
  <si>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</si>
  <si>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</si>
  <si>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</si>
  <si>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</si>
  <si>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</si>
  <si>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</si>
  <si>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</si>
  <si>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</si>
  <si>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</si>
  <si>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</si>
  <si>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</si>
  <si>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</si>
  <si>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</si>
  <si>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</si>
  <si>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</si>
  <si>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</si>
  <si>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</si>
  <si>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</si>
  <si>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</si>
  <si>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</si>
  <si>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</si>
  <si>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</si>
  <si>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</si>
  <si>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</si>
  <si>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</si>
  <si>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</si>
  <si>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</si>
  <si>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</si>
  <si>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</si>
  <si>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</si>
  <si>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</si>
  <si>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</si>
  <si>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</si>
  <si>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</si>
  <si>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</si>
  <si>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</si>
  <si>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</si>
  <si>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</si>
  <si>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</si>
  <si>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</si>
  <si>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</si>
  <si>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</si>
  <si>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</si>
  <si>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</si>
  <si>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</si>
  <si>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</si>
  <si>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</si>
  <si>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</si>
  <si>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</si>
  <si>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</si>
  <si>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</si>
  <si>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</si>
  <si>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</si>
  <si>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</si>
  <si>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</si>
  <si>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</si>
  <si>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</si>
  <si>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</si>
  <si>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</si>
  <si>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</si>
  <si>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</si>
  <si>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</si>
  <si>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</si>
  <si>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</si>
  <si>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</si>
  <si>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</si>
  <si>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</si>
  <si>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</si>
  <si>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</si>
  <si>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</si>
  <si>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</si>
  <si>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</si>
  <si>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</si>
  <si>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</si>
  <si>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</si>
  <si>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</si>
  <si>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</si>
  <si>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</si>
  <si>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</si>
  <si>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</si>
  <si>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</si>
  <si>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</si>
  <si>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</si>
  <si>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</si>
  <si>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</si>
  <si>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</si>
  <si>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</si>
  <si>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</si>
  <si>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</si>
  <si>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</si>
  <si>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</si>
  <si>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</si>
  <si>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</si>
  <si>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</si>
  <si>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</si>
  <si>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</si>
  <si>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</si>
  <si>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</si>
  <si>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</si>
  <si>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</si>
  <si>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</si>
  <si>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</si>
  <si>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</si>
  <si>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</si>
  <si>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</si>
  <si>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</si>
  <si>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</si>
  <si>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</si>
  <si>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</si>
  <si>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</si>
  <si>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</si>
  <si>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</si>
  <si>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</si>
  <si>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</si>
  <si>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</si>
  <si>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</si>
  <si>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</si>
  <si>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</si>
  <si>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</si>
  <si>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</si>
  <si>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</si>
  <si>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</si>
  <si>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</si>
  <si>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</si>
  <si>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</si>
  <si>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</si>
  <si>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</si>
  <si>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</si>
  <si>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</si>
  <si>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</si>
  <si>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</si>
  <si>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</si>
  <si>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</si>
  <si>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</si>
  <si>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</si>
  <si>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</si>
  <si>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</si>
  <si>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</si>
  <si>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</si>
  <si>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</si>
  <si>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</si>
  <si>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</si>
  <si>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</si>
  <si>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</si>
  <si>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</si>
  <si>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</si>
  <si>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</si>
  <si>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</si>
  <si>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</si>
  <si>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</si>
  <si>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</si>
  <si>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</si>
  <si>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</si>
  <si>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</si>
  <si>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</si>
  <si>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</si>
  <si>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</si>
  <si>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</si>
  <si>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</si>
  <si>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</si>
  <si>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</si>
  <si>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</si>
  <si>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</si>
  <si>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</si>
  <si>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</si>
  <si>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</si>
  <si>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</si>
  <si>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</si>
  <si>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</si>
  <si>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</si>
  <si>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</si>
  <si>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</si>
  <si>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</si>
  <si>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</si>
  <si>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</si>
  <si>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</si>
  <si>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</si>
  <si>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</si>
  <si>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</si>
  <si>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</si>
  <si>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</si>
  <si>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</si>
  <si>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</si>
  <si>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</si>
  <si>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</si>
  <si>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</si>
  <si>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</si>
  <si>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</si>
  <si>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</si>
  <si>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</si>
  <si>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</si>
  <si>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</si>
  <si>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</si>
  <si>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</si>
  <si>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</si>
  <si>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</si>
  <si>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</si>
  <si>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</si>
  <si>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</si>
  <si>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</si>
  <si>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</si>
  <si>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</si>
  <si>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</si>
  <si>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</si>
  <si>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</si>
  <si>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</si>
  <si>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</si>
  <si>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</si>
  <si>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</si>
  <si>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</si>
  <si>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</si>
  <si>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</si>
  <si>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</si>
  <si>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</si>
  <si>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</si>
  <si>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</si>
  <si>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</si>
  <si>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</si>
  <si>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</si>
  <si>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</si>
  <si>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</si>
  <si>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</si>
  <si>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</si>
  <si>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</si>
  <si>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</si>
  <si>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</si>
  <si>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</si>
  <si>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</si>
  <si>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</si>
  <si>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</si>
  <si>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</si>
  <si>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</si>
  <si>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</si>
  <si>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</si>
  <si>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</si>
  <si>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</si>
  <si>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</si>
  <si>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</si>
  <si>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</si>
  <si>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</si>
  <si>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</si>
  <si>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</si>
  <si>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</si>
  <si>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</si>
  <si>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</si>
  <si>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</si>
  <si>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</si>
  <si>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</si>
  <si>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</si>
  <si>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</si>
  <si>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</si>
  <si>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</si>
  <si>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</si>
  <si>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</si>
  <si>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</si>
  <si>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</si>
  <si>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</si>
  <si>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</si>
  <si>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</si>
  <si>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</si>
  <si>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</si>
  <si>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</si>
  <si>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</si>
  <si>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</si>
  <si>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</si>
  <si>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</si>
  <si>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</si>
  <si>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</si>
  <si>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</si>
  <si>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</si>
  <si>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</si>
  <si>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</si>
  <si>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</si>
  <si>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</si>
  <si>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</si>
  <si>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</si>
  <si>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</si>
  <si>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</si>
  <si>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</si>
  <si>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</si>
  <si>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</si>
  <si>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</si>
  <si>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</si>
  <si>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</si>
  <si>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</si>
  <si>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</si>
  <si>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</si>
  <si>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</si>
  <si>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</si>
  <si>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</si>
  <si>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</si>
  <si>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</si>
  <si>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</si>
  <si>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</si>
  <si>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</si>
  <si>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</si>
  <si>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</si>
  <si>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</si>
  <si>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</si>
  <si>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</si>
  <si>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</si>
  <si>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</si>
  <si>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</si>
  <si>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</si>
  <si>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</si>
  <si>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</si>
  <si>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</si>
  <si>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</si>
  <si>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</si>
  <si>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</si>
  <si>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</si>
  <si>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</si>
  <si>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</si>
  <si>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</si>
  <si>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</si>
  <si>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</si>
  <si>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</si>
  <si>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</si>
  <si>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</si>
  <si>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</si>
  <si>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</si>
  <si>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</si>
  <si>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</si>
  <si>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</si>
  <si>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</si>
  <si>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</si>
  <si>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</si>
  <si>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</si>
  <si>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</si>
  <si>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</si>
  <si>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</si>
  <si>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</si>
  <si>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</si>
  <si>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</si>
  <si>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</si>
  <si>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</si>
  <si>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</si>
  <si>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</si>
  <si>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</si>
  <si>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</si>
  <si>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</si>
  <si>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</si>
  <si>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</si>
  <si>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</si>
  <si>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</si>
  <si>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</si>
  <si>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</si>
  <si>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</si>
  <si>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</si>
  <si>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</si>
  <si>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</si>
  <si>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</si>
  <si>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</si>
  <si>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</si>
  <si>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</si>
  <si>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</si>
  <si>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</si>
  <si>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</si>
  <si>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</si>
  <si>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</si>
  <si>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</si>
  <si>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</si>
  <si>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</si>
  <si>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</si>
  <si>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</si>
  <si>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</si>
  <si>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</si>
  <si>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</si>
  <si>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</si>
  <si>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</si>
  <si>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</si>
  <si>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</si>
  <si>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</si>
  <si>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</si>
  <si>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</si>
  <si>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</si>
  <si>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</si>
  <si>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</si>
  <si>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</si>
  <si>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</si>
  <si>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</si>
  <si>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</si>
  <si>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</si>
  <si>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</si>
  <si>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</si>
  <si>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</si>
  <si>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</si>
  <si>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</si>
  <si>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</si>
  <si>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</si>
  <si>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</si>
  <si>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</si>
  <si>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</si>
  <si>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</si>
  <si>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</si>
  <si>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</si>
  <si>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</si>
  <si>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</si>
  <si>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</si>
  <si>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</si>
  <si>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</si>
  <si>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</si>
  <si>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</si>
  <si>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</si>
  <si>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</si>
  <si>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</si>
  <si>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</si>
  <si>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</si>
  <si>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</si>
  <si>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</si>
  <si>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</si>
  <si>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</si>
  <si>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</si>
  <si>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</si>
  <si>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</si>
  <si>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</si>
  <si>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</si>
  <si>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</si>
  <si>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</si>
  <si>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</si>
  <si>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</si>
  <si>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</si>
  <si>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</si>
  <si>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</si>
  <si>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</si>
  <si>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</si>
  <si>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</si>
  <si>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</si>
  <si>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</si>
  <si>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</si>
  <si>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</si>
  <si>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</si>
  <si>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</si>
  <si>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</si>
  <si>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</si>
  <si>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</si>
  <si>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</si>
  <si>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</si>
  <si>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</si>
  <si>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</si>
  <si>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</si>
  <si>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</si>
  <si>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</si>
  <si>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</si>
  <si>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</si>
  <si>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</si>
  <si>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</si>
  <si>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</si>
  <si>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</si>
  <si>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</si>
  <si>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</si>
  <si>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</si>
  <si>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</si>
  <si>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</si>
  <si>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</si>
  <si>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</si>
  <si>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</si>
  <si>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</si>
  <si>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</si>
  <si>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</si>
  <si>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</si>
  <si>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</si>
  <si>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</si>
  <si>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</si>
  <si>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</si>
  <si>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</si>
  <si>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</si>
  <si>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</si>
  <si>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</si>
  <si>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</si>
  <si>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</si>
  <si>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</si>
  <si>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</si>
  <si>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</si>
  <si>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</si>
  <si>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</si>
  <si>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</si>
  <si>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</si>
  <si>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</si>
  <si>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</si>
  <si>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</si>
  <si>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</si>
  <si>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</si>
  <si>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</si>
  <si>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</si>
  <si>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</si>
  <si>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</si>
  <si>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</si>
  <si>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</si>
  <si>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</si>
  <si>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</si>
  <si>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</si>
  <si>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</si>
  <si>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</si>
  <si>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</si>
  <si>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</si>
  <si>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</si>
  <si>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</si>
  <si>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</si>
  <si>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</si>
  <si>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</si>
  <si>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</si>
  <si>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</si>
  <si>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</si>
  <si>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</si>
  <si>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</si>
  <si>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</si>
  <si>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</si>
  <si>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</si>
  <si>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</si>
  <si>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</si>
  <si>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</si>
  <si>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</si>
  <si>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</si>
  <si>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</si>
  <si>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</si>
  <si>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</si>
  <si>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</si>
  <si>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</si>
  <si>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</si>
  <si>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</si>
  <si>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</si>
  <si>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</si>
  <si>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</si>
  <si>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</si>
  <si>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</si>
  <si>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</si>
  <si>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</si>
  <si>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</si>
  <si>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</si>
  <si>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</si>
  <si>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</si>
  <si>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</si>
  <si>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</si>
  <si>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</si>
  <si>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</si>
  <si>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</si>
  <si>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</si>
  <si>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</si>
  <si>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</si>
  <si>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</si>
  <si>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</si>
  <si>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</si>
  <si>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</si>
  <si>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</si>
  <si>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</si>
  <si>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</si>
  <si>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</si>
  <si>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</si>
  <si>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</si>
  <si>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</si>
  <si>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</si>
  <si>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</si>
  <si>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</si>
  <si>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</si>
  <si>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</si>
  <si>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</si>
  <si>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</si>
  <si>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</si>
  <si>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</si>
  <si>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</si>
  <si>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</si>
  <si>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</si>
  <si>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</si>
  <si>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</si>
  <si>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</si>
  <si>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</si>
  <si>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</si>
  <si>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</si>
  <si>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</si>
  <si>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</si>
  <si>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</si>
  <si>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</si>
  <si>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</si>
  <si>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</si>
  <si>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</si>
  <si>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</si>
  <si>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</si>
  <si>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</si>
  <si>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</si>
  <si>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</si>
  <si>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</si>
  <si>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</si>
  <si>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</si>
  <si>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</si>
  <si>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</si>
  <si>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</si>
  <si>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</si>
  <si>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</si>
  <si>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</si>
  <si>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</si>
  <si>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</si>
  <si>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</si>
  <si>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</si>
  <si>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</si>
  <si>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</si>
  <si>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</si>
  <si>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</si>
  <si>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</si>
  <si>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</si>
  <si>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</si>
  <si>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</si>
  <si>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</si>
  <si>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</si>
  <si>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</si>
  <si>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</si>
  <si>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</si>
  <si>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</si>
  <si>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</si>
  <si>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</si>
  <si>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</si>
  <si>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</si>
  <si>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</si>
  <si>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</si>
  <si>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</si>
  <si>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</si>
  <si>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</si>
  <si>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</si>
  <si>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</si>
  <si>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</si>
  <si>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</si>
  <si>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</si>
  <si>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</si>
  <si>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</si>
  <si>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</si>
  <si>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</si>
  <si>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</si>
  <si>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</si>
  <si>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</si>
  <si>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</si>
  <si>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</si>
  <si>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</si>
  <si>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</si>
  <si>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</si>
  <si>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</si>
  <si>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</si>
  <si>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</si>
  <si>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</si>
  <si>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</si>
  <si>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</si>
  <si>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</si>
  <si>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</si>
  <si>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</si>
  <si>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</si>
  <si>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</si>
  <si>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</si>
  <si>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</si>
  <si>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</si>
  <si>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</si>
  <si>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</si>
  <si>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</si>
  <si>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</si>
  <si>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</si>
  <si>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</si>
  <si>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</si>
  <si>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</si>
  <si>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</si>
  <si>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</si>
  <si>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</si>
  <si>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</si>
  <si>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</si>
  <si>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</si>
  <si>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</si>
  <si>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</si>
  <si>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</si>
  <si>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</si>
  <si>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</si>
  <si>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</si>
  <si>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</si>
  <si>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</si>
  <si>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</si>
  <si>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</si>
  <si>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</si>
  <si>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</si>
  <si>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</si>
  <si>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</si>
  <si>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</si>
  <si>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</si>
  <si>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</si>
  <si>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</si>
  <si>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</si>
  <si>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</si>
  <si>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</si>
  <si>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</si>
  <si>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</si>
  <si>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</si>
  <si>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</si>
  <si>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</si>
  <si>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</si>
  <si>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</si>
  <si>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</si>
  <si>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</si>
  <si>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</si>
  <si>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</si>
  <si>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</si>
  <si>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</si>
  <si>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</si>
  <si>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</si>
  <si>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</si>
  <si>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</si>
  <si>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</si>
  <si>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</si>
  <si>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</si>
  <si>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</si>
  <si>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</si>
  <si>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</si>
  <si>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</si>
  <si>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</si>
  <si>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</si>
  <si>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</si>
  <si>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</si>
  <si>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</si>
  <si>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</si>
  <si>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</si>
  <si>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</si>
  <si>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</si>
  <si>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</si>
  <si>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</si>
  <si>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</si>
  <si>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</si>
  <si>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</si>
  <si>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</si>
  <si>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</si>
  <si>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</si>
  <si>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</si>
  <si>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</si>
  <si>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</si>
  <si>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</si>
  <si>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</si>
  <si>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</si>
  <si>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</si>
  <si>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</si>
  <si>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</si>
  <si>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</si>
  <si>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</si>
  <si>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</si>
  <si>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</si>
  <si>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</si>
  <si>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</si>
  <si>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</si>
  <si>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</si>
  <si>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</si>
  <si>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</si>
  <si>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</si>
  <si>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</si>
  <si>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</si>
  <si>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</si>
  <si>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</si>
  <si>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</si>
  <si>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</si>
  <si>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</si>
  <si>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</si>
  <si>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</si>
  <si>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</si>
  <si>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</si>
  <si>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</si>
  <si>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</si>
  <si>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</si>
  <si>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</si>
  <si>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</si>
  <si>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</si>
  <si>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</si>
  <si>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</si>
  <si>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</si>
  <si>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</si>
  <si>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</si>
  <si>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</si>
  <si>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</si>
  <si>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</si>
  <si>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</si>
  <si>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</si>
  <si>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</si>
  <si>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</si>
  <si>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</si>
  <si>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</si>
  <si>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</si>
  <si>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</si>
  <si>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</si>
  <si>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</si>
  <si>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</si>
  <si>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</si>
  <si>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</si>
  <si>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</si>
  <si>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</si>
  <si>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</si>
  <si>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</si>
  <si>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</si>
  <si>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</si>
  <si>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</si>
  <si>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</si>
  <si>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</si>
  <si>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</si>
  <si>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</si>
  <si>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</si>
  <si>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</si>
  <si>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</si>
  <si>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</si>
  <si>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</si>
  <si>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</si>
  <si>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</si>
  <si>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</si>
  <si>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</si>
  <si>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</si>
  <si>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</si>
  <si>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</si>
  <si>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</si>
  <si>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</si>
  <si>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</si>
  <si>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</si>
  <si>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</si>
  <si>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</si>
  <si>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</si>
  <si>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</si>
  <si>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</si>
  <si>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</si>
  <si>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</si>
  <si>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</si>
  <si>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</si>
  <si>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</si>
  <si>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</si>
  <si>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</si>
  <si>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</si>
  <si>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</si>
  <si>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</si>
  <si>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</si>
  <si>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</si>
  <si>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</si>
  <si>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</si>
  <si>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</si>
  <si>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</si>
  <si>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</si>
  <si>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</si>
  <si>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</si>
  <si>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</si>
  <si>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</si>
  <si>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</si>
  <si>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</si>
  <si>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</si>
  <si>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</si>
  <si>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</si>
  <si>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</si>
  <si>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</si>
  <si>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</si>
  <si>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</si>
  <si>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</si>
  <si>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</si>
  <si>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</si>
  <si>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</si>
  <si>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</si>
  <si>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</si>
  <si>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</si>
  <si>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</si>
  <si>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</si>
  <si>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</si>
  <si>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</si>
  <si>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</si>
  <si>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</si>
  <si>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</si>
  <si>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</si>
  <si>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</si>
  <si>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</si>
  <si>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</si>
  <si>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</si>
  <si>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</si>
  <si>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</si>
  <si>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</si>
  <si>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</si>
  <si>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</si>
  <si>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</si>
  <si>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</si>
  <si>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</si>
  <si>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</si>
  <si>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</si>
  <si>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</si>
  <si>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</si>
  <si>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</si>
  <si>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</si>
  <si>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</si>
  <si>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</si>
  <si>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</si>
  <si>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</si>
  <si>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</si>
  <si>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</si>
  <si>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</si>
  <si>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</si>
  <si>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</si>
  <si>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</si>
  <si>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</si>
  <si>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</si>
  <si>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</si>
  <si>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</si>
  <si>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</si>
  <si>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</si>
  <si>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</si>
  <si>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</si>
  <si>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</si>
  <si>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</si>
  <si>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</si>
  <si>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</si>
  <si>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</si>
  <si>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</si>
  <si>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</si>
  <si>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</si>
  <si>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</si>
  <si>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</si>
  <si>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</si>
  <si>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</si>
  <si>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</si>
  <si>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</si>
  <si>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</si>
  <si>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</si>
  <si>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</si>
  <si>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</si>
  <si>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</si>
  <si>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</si>
  <si>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</si>
  <si>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</si>
  <si>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</si>
  <si>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</si>
  <si>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</si>
  <si>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</si>
  <si>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</si>
  <si>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</si>
  <si>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</si>
  <si>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</si>
  <si>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</si>
  <si>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</si>
  <si>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</si>
  <si>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</si>
  <si>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</si>
  <si>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</si>
  <si>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</si>
  <si>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</si>
  <si>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</si>
  <si>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</si>
  <si>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</si>
  <si>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</si>
  <si>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</si>
  <si>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</si>
  <si>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</si>
  <si>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</si>
  <si>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</si>
  <si>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</si>
  <si>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</si>
  <si>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</si>
  <si>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</si>
  <si>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</si>
  <si>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</si>
  <si>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</si>
  <si>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</si>
  <si>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</si>
  <si>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</si>
  <si>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</si>
  <si>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</si>
  <si>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</si>
  <si>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</si>
  <si>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</si>
  <si>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</si>
  <si>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</si>
  <si>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</si>
  <si>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</si>
  <si>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</si>
  <si>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</si>
  <si>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</si>
  <si>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</si>
  <si>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</si>
  <si>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</si>
  <si>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</si>
  <si>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</si>
  <si>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</si>
  <si>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</si>
  <si>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</si>
  <si>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</si>
  <si>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</si>
  <si>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</si>
  <si>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</si>
  <si>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</si>
  <si>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</si>
  <si>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</si>
  <si>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</si>
  <si>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</si>
  <si>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</si>
  <si>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</si>
  <si>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</si>
  <si>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</si>
  <si>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</si>
  <si>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</si>
  <si>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</si>
  <si>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</si>
  <si>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</si>
  <si>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</si>
  <si>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</si>
  <si>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</si>
  <si>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</si>
  <si>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</si>
  <si>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</si>
  <si>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</si>
  <si>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</si>
  <si>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</si>
  <si>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</si>
  <si>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</si>
  <si>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</si>
  <si>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</si>
  <si>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</si>
  <si>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</si>
  <si>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</si>
  <si>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</si>
  <si>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</si>
  <si>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</si>
  <si>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</si>
  <si>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</si>
  <si>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</si>
  <si>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</si>
  <si>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</si>
  <si>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</si>
  <si>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</si>
  <si>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</si>
  <si>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</si>
  <si>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</si>
  <si>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</si>
  <si>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</si>
  <si>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</si>
  <si>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</si>
  <si>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</si>
  <si>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</si>
  <si>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</si>
  <si>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</si>
  <si>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</si>
  <si>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</si>
  <si>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</si>
  <si>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</si>
  <si>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</si>
  <si>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</si>
  <si>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</si>
  <si>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</si>
  <si>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</si>
  <si>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</si>
  <si>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</si>
  <si>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</si>
  <si>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</si>
  <si>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</si>
  <si>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</si>
  <si>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</si>
  <si>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</si>
  <si>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</si>
  <si>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</si>
  <si>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</si>
  <si>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</si>
  <si>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</si>
  <si>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</si>
  <si>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</si>
  <si>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</si>
  <si>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</si>
  <si>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</si>
  <si>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</si>
  <si>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</si>
  <si>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</si>
  <si>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</si>
  <si>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</si>
  <si>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</si>
  <si>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</si>
  <si>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</si>
  <si>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</si>
  <si>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</si>
  <si>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</si>
  <si>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</si>
  <si>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</si>
  <si>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</si>
  <si>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</si>
  <si>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</si>
  <si>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</si>
  <si>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</si>
  <si>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</si>
  <si>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</si>
  <si>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</si>
  <si>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</si>
  <si>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</si>
  <si>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</si>
  <si>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</si>
  <si>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</si>
  <si>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</si>
  <si>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</si>
  <si>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</si>
  <si>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</si>
  <si>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</si>
  <si>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</si>
  <si>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</si>
  <si>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</si>
  <si>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</si>
  <si>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</si>
  <si>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</si>
  <si>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</si>
  <si>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</si>
  <si>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</si>
  <si>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</si>
  <si>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</si>
  <si>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</si>
  <si>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</si>
  <si>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</si>
  <si>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</si>
  <si>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</si>
  <si>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</si>
  <si>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</si>
  <si>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</si>
  <si>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</si>
  <si>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</si>
  <si>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</si>
  <si>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</si>
  <si>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</si>
  <si>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</si>
  <si>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</si>
  <si>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</si>
  <si>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</si>
  <si>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</si>
  <si>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</si>
  <si>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</si>
  <si>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</si>
  <si>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</si>
  <si>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</si>
  <si>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</si>
  <si>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</si>
  <si>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</si>
  <si>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</si>
  <si>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</si>
  <si>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</si>
  <si>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</si>
  <si>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</si>
  <si>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</si>
  <si>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</si>
  <si>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</si>
  <si>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</si>
  <si>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</si>
  <si>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</si>
  <si>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</si>
  <si>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</si>
  <si>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</si>
  <si>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</si>
  <si>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</si>
  <si>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</si>
  <si>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</si>
  <si>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</si>
  <si>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</si>
  <si>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</si>
  <si>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</si>
  <si>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</si>
  <si>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</si>
  <si>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</si>
  <si>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</si>
  <si>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</si>
  <si>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</si>
  <si>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</si>
  <si>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</si>
  <si>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</si>
  <si>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</si>
  <si>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</si>
  <si>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</si>
  <si>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</si>
  <si>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</si>
  <si>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</si>
  <si>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</si>
  <si>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</si>
  <si>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</si>
  <si>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</si>
  <si>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</si>
  <si>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</si>
  <si>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</si>
  <si>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</si>
  <si>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</si>
  <si>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</si>
  <si>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</si>
  <si>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</si>
  <si>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</si>
  <si>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</si>
  <si>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</si>
  <si>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</si>
  <si>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</si>
  <si>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</si>
  <si>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</si>
  <si>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</si>
  <si>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</si>
  <si>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</si>
  <si>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</si>
  <si>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</si>
  <si>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</si>
  <si>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</si>
  <si>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</si>
  <si>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</si>
  <si>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</si>
  <si>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</si>
  <si>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</si>
  <si>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</si>
  <si>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</si>
  <si>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</si>
  <si>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</si>
  <si>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</si>
  <si>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</si>
  <si>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</si>
  <si>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</si>
  <si>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</si>
  <si>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</si>
  <si>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</si>
  <si>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</si>
  <si>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</si>
  <si>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</si>
  <si>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</si>
  <si>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</si>
  <si>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</si>
  <si>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</si>
  <si>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</si>
  <si>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</si>
  <si>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</si>
  <si>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</si>
  <si>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</si>
  <si>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</si>
  <si>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</si>
  <si>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</si>
  <si>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</si>
  <si>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</si>
  <si>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</si>
  <si>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</si>
  <si>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</si>
  <si>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</si>
  <si>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</si>
  <si>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</si>
  <si>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</si>
  <si>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</si>
  <si>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</si>
  <si>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</si>
  <si>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</si>
  <si>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</si>
  <si>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</si>
  <si>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</si>
  <si>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</si>
  <si>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</si>
  <si>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</si>
  <si>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</si>
  <si>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</si>
  <si>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</si>
  <si>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</si>
  <si>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</si>
  <si>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</si>
  <si>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</si>
  <si>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</si>
  <si>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</si>
  <si>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</si>
  <si>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</si>
  <si>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</si>
  <si>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</si>
  <si>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</si>
  <si>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</si>
  <si>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</si>
  <si>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</si>
  <si>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</si>
  <si>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</si>
  <si>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</si>
  <si>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</si>
  <si>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</si>
  <si>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</si>
  <si>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</si>
  <si>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</si>
  <si>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</si>
  <si>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</si>
  <si>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</si>
  <si>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</si>
  <si>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</si>
  <si>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</si>
  <si>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</si>
  <si>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</si>
  <si>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</si>
  <si>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</si>
  <si>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</si>
  <si>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</si>
  <si>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</si>
  <si>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</si>
  <si>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</si>
  <si>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</si>
  <si>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</si>
  <si>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</si>
  <si>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</si>
  <si>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</si>
  <si>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</si>
  <si>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</si>
  <si>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</si>
  <si>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</si>
  <si>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</si>
  <si>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</si>
  <si>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</si>
  <si>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</si>
  <si>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</si>
  <si>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</si>
  <si>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</si>
  <si>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</si>
  <si>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</si>
  <si>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</si>
  <si>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</si>
  <si>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</si>
  <si>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</si>
  <si>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</si>
  <si>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</si>
  <si>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</si>
  <si>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</si>
  <si>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</si>
  <si>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</si>
  <si>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</si>
  <si>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</si>
  <si>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</si>
  <si>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</si>
  <si>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</si>
  <si>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</si>
  <si>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</si>
  <si>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</si>
  <si>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</si>
  <si>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</si>
  <si>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</si>
  <si>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</si>
  <si>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</si>
  <si>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</si>
  <si>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</si>
  <si>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</si>
  <si>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</si>
  <si>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</si>
  <si>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</si>
  <si>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</si>
  <si>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</si>
  <si>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</si>
  <si>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</si>
  <si>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</si>
  <si>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</si>
  <si>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</si>
  <si>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</si>
  <si>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</si>
  <si>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</si>
  <si>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</si>
  <si>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</si>
  <si>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</si>
  <si>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</si>
  <si>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</si>
  <si>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</si>
  <si>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</si>
  <si>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</si>
  <si>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</si>
  <si>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</si>
  <si>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</si>
  <si>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</si>
  <si>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</si>
  <si>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</si>
  <si>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</si>
  <si>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</si>
  <si>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</si>
  <si>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</si>
  <si>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</si>
  <si>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</si>
  <si>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</si>
  <si>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</si>
  <si>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</si>
  <si>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</si>
  <si>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</si>
  <si>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</si>
  <si>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</si>
  <si>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</si>
  <si>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</si>
  <si>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</si>
  <si>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</si>
  <si>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</si>
  <si>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</si>
  <si>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</si>
  <si>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</si>
  <si>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</si>
  <si>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</si>
  <si>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</si>
  <si>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</si>
  <si>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</si>
  <si>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</si>
  <si>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</si>
  <si>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</si>
  <si>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</si>
  <si>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</si>
  <si>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</si>
  <si>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</si>
  <si>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</si>
  <si>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</si>
  <si>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</si>
  <si>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</si>
  <si>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</si>
  <si>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</si>
  <si>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</si>
  <si>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</si>
  <si>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</si>
  <si>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</si>
  <si>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</si>
  <si>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</si>
  <si>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</si>
  <si>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</si>
  <si>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</si>
  <si>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</si>
  <si>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</si>
  <si>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</si>
  <si>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</si>
  <si>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</si>
  <si>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</si>
  <si>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</si>
  <si>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</si>
  <si>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</si>
  <si>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</si>
  <si>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</si>
  <si>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</si>
  <si>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</si>
  <si>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</si>
  <si>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</si>
  <si>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</si>
  <si>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</si>
  <si>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</si>
  <si>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</si>
  <si>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</si>
  <si>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</si>
  <si>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</si>
  <si>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</si>
  <si>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</si>
  <si>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</si>
  <si>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</si>
  <si>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</si>
  <si>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</si>
  <si>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</si>
  <si>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</si>
  <si>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</si>
  <si>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</si>
  <si>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</si>
  <si>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</si>
  <si>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</si>
  <si>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</si>
  <si>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</si>
  <si>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</si>
  <si>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</si>
  <si>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</si>
  <si>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</si>
  <si>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</si>
  <si>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</si>
  <si>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</si>
  <si>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</si>
  <si>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</si>
  <si>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</si>
  <si>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</si>
  <si>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</si>
  <si>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</si>
  <si>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</si>
  <si>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</si>
  <si>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</si>
  <si>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</si>
  <si>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</si>
  <si>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</si>
  <si>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</si>
  <si>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</si>
  <si>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</si>
  <si>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</si>
  <si>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</si>
  <si>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</si>
  <si>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</si>
  <si>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</si>
  <si>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</si>
  <si>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</si>
  <si>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</si>
  <si>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</si>
  <si>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</si>
  <si>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</si>
  <si>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</si>
  <si>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</si>
  <si>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</si>
  <si>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</si>
  <si>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</si>
  <si>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</si>
  <si>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</si>
  <si>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</si>
  <si>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</si>
  <si>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</si>
  <si>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</si>
  <si>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</si>
  <si>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</si>
  <si>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</si>
  <si>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</si>
  <si>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</si>
  <si>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</si>
  <si>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</si>
  <si>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</si>
  <si>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</si>
  <si>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</si>
  <si>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</si>
  <si>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</si>
  <si>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</si>
  <si>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</si>
  <si>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</si>
  <si>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</si>
  <si>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</si>
  <si>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</si>
  <si>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</si>
  <si>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</si>
  <si>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</si>
  <si>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</si>
  <si>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</si>
  <si>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</si>
  <si>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</si>
  <si>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</si>
  <si>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</si>
  <si>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</si>
  <si>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</si>
  <si>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</si>
  <si>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</si>
  <si>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</si>
  <si>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</si>
  <si>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</si>
  <si>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</si>
  <si>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</si>
  <si>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</si>
  <si>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</si>
  <si>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</si>
  <si>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</si>
  <si>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</si>
  <si>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</si>
  <si>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</si>
  <si>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</si>
  <si>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</si>
  <si>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</si>
  <si>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</si>
  <si>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</si>
  <si>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</si>
  <si>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</si>
  <si>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</si>
  <si>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</si>
  <si>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</si>
  <si>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</si>
  <si>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</si>
  <si>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</si>
  <si>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</si>
  <si>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</si>
  <si>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</si>
  <si>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</si>
  <si>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</si>
  <si>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</si>
  <si>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</si>
  <si>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</si>
  <si>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</si>
  <si>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</si>
  <si>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</si>
  <si>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</si>
  <si>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</si>
  <si>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</si>
  <si>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</si>
  <si>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</si>
  <si>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</si>
  <si>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</si>
  <si>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</si>
  <si>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</si>
  <si>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</si>
  <si>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</si>
  <si>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</si>
  <si>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</si>
  <si>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</si>
  <si>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</si>
  <si>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</si>
  <si>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</si>
  <si>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</si>
  <si>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</si>
  <si>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</si>
  <si>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</si>
  <si>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</si>
  <si>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</si>
  <si>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</si>
  <si>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</si>
  <si>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</si>
  <si>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</si>
  <si>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</si>
  <si>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</si>
  <si>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</si>
  <si>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</si>
  <si>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</si>
  <si>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</si>
  <si>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</si>
  <si>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</si>
  <si>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</si>
  <si>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</si>
  <si>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</si>
  <si>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</si>
  <si>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</si>
  <si>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</si>
  <si>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</si>
  <si>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</si>
  <si>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</si>
  <si>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</si>
  <si>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</si>
  <si>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</si>
  <si>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</si>
  <si>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</si>
  <si>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</si>
  <si>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</si>
  <si>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</si>
  <si>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</si>
  <si>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</si>
  <si>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</si>
  <si>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</si>
  <si>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</si>
  <si>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</si>
  <si>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</si>
  <si>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</si>
  <si>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</si>
  <si>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</si>
  <si>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</si>
  <si>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</si>
  <si>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</si>
  <si>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</si>
  <si>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</si>
  <si>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</si>
  <si>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</si>
  <si>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</si>
  <si>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</si>
  <si>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</si>
  <si>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</si>
  <si>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</si>
  <si>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</si>
  <si>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</si>
  <si>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</si>
  <si>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</si>
  <si>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</si>
  <si>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</si>
  <si>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</si>
  <si>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</si>
  <si>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</si>
  <si>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</si>
  <si>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</si>
  <si>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</si>
  <si>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</si>
  <si>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</si>
  <si>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</si>
  <si>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</si>
  <si>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</si>
  <si>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</si>
  <si>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</si>
  <si>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</si>
  <si>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</si>
  <si>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</si>
  <si>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</si>
  <si>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</si>
  <si>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</si>
  <si>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</si>
  <si>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</si>
  <si>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</si>
  <si>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</si>
  <si>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</si>
  <si>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</si>
  <si>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</si>
  <si>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</si>
  <si>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</si>
  <si>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</si>
  <si>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</si>
  <si>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</si>
  <si>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</si>
  <si>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</si>
  <si>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</si>
  <si>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</si>
  <si>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</si>
  <si>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</si>
  <si>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</si>
  <si>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</si>
  <si>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</si>
  <si>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</si>
  <si>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</si>
  <si>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</si>
  <si>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</si>
  <si>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</si>
  <si>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</si>
  <si>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</si>
  <si>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</si>
  <si>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</si>
  <si>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</si>
  <si>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</si>
  <si>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</si>
  <si>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</si>
  <si>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</si>
  <si>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</si>
  <si>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</si>
  <si>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</si>
  <si>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</si>
  <si>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</si>
  <si>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</si>
  <si>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</si>
  <si>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</si>
  <si>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</si>
  <si>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</si>
  <si>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</si>
  <si>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</si>
  <si>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</si>
  <si>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</si>
  <si>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</si>
  <si>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</si>
  <si>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</si>
  <si>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</si>
  <si>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</si>
  <si>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</si>
  <si>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</si>
  <si>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</si>
  <si>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</si>
  <si>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</si>
  <si>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</si>
  <si>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</si>
  <si>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</si>
  <si>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</si>
  <si>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</si>
  <si>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</si>
  <si>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</si>
  <si>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</si>
  <si>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</si>
  <si>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</si>
  <si>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</si>
  <si>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</si>
  <si>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</si>
  <si>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</si>
  <si>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</si>
  <si>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</si>
  <si>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</si>
  <si>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</si>
  <si>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</si>
  <si>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</si>
  <si>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</si>
  <si>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</si>
  <si>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</si>
  <si>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</si>
  <si>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</si>
  <si>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</si>
  <si>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</si>
  <si>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</si>
  <si>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</si>
  <si>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</si>
  <si>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</si>
  <si>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</si>
  <si>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</si>
  <si>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</si>
  <si>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</si>
  <si>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</si>
  <si>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</si>
  <si>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</si>
  <si>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</si>
  <si>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</si>
  <si>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</si>
  <si>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</si>
  <si>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</si>
  <si>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</si>
  <si>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</si>
  <si>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</si>
  <si>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</si>
  <si>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</si>
  <si>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</si>
  <si>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</si>
  <si>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</si>
  <si>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</si>
  <si>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</si>
  <si>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</si>
  <si>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</si>
  <si>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</si>
  <si>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</si>
  <si>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</si>
  <si>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</si>
  <si>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</si>
  <si>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</si>
  <si>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</si>
  <si>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</si>
  <si>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</si>
  <si>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</si>
  <si>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</si>
  <si>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</si>
  <si>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</si>
  <si>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</si>
  <si>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</si>
  <si>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</si>
  <si>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</si>
  <si>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</si>
  <si>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</si>
  <si>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</si>
  <si>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</si>
  <si>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</si>
  <si>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</si>
  <si>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</si>
  <si>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</si>
  <si>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</si>
  <si>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</si>
  <si>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</si>
  <si>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</si>
  <si>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</si>
  <si>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</si>
  <si>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</si>
  <si>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</si>
  <si>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</si>
  <si>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</si>
  <si>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</si>
  <si>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</si>
  <si>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</si>
  <si>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</si>
  <si>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</si>
  <si>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</si>
  <si>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</si>
  <si>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</si>
  <si>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</si>
  <si>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</si>
  <si>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</si>
  <si>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</si>
  <si>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</si>
  <si>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</si>
  <si>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</si>
  <si>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</si>
  <si>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</si>
  <si>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</si>
  <si>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</si>
  <si>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</si>
  <si>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</si>
  <si>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</si>
  <si>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</si>
  <si>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</si>
  <si>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</si>
  <si>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</si>
  <si>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</si>
  <si>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</si>
  <si>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</si>
  <si>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</si>
  <si>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</si>
  <si>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</si>
  <si>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</si>
  <si>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</si>
  <si>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</si>
  <si>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</si>
  <si>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</si>
  <si>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</si>
  <si>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</si>
  <si>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</si>
  <si>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</si>
  <si>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</si>
  <si>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</si>
  <si>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</si>
  <si>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</si>
  <si>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</si>
  <si>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</si>
  <si>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</si>
  <si>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</si>
  <si>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</si>
  <si>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</si>
  <si>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</si>
  <si>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</si>
  <si>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</si>
  <si>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</si>
  <si>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</si>
  <si>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</si>
  <si>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</si>
  <si>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</si>
  <si>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</si>
  <si>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</si>
  <si>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</si>
  <si>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</si>
  <si>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</si>
  <si>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</si>
  <si>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</si>
  <si>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</si>
  <si>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</si>
  <si>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</si>
  <si>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</si>
  <si>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</si>
  <si>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</si>
  <si>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</si>
  <si>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</si>
  <si>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</si>
  <si>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</si>
  <si>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</si>
  <si>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</si>
  <si>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</si>
  <si>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</si>
  <si>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</si>
  <si>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</si>
  <si>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</si>
  <si>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</si>
  <si>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</si>
  <si>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</si>
  <si>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</si>
  <si>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</si>
  <si>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</si>
  <si>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</si>
  <si>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</si>
  <si>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</si>
  <si>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</si>
  <si>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</si>
  <si>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</si>
  <si>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</si>
  <si>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</si>
  <si>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</si>
  <si>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</si>
  <si>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</si>
  <si>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</si>
  <si>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</si>
  <si>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</si>
  <si>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</si>
  <si>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</si>
  <si>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</si>
  <si>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</si>
  <si>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</si>
  <si>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</si>
  <si>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</si>
  <si>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</si>
  <si>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</si>
  <si>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</si>
  <si>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</si>
  <si>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</si>
  <si>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</si>
  <si>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</si>
  <si>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</si>
  <si>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</si>
  <si>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</si>
  <si>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</si>
  <si>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</si>
  <si>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</si>
  <si>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</si>
  <si>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</si>
  <si>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</si>
  <si>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</si>
  <si>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</si>
  <si>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</si>
  <si>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</si>
  <si>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</si>
  <si>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</si>
  <si>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</si>
  <si>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</si>
  <si>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</si>
  <si>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</si>
  <si>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</si>
  <si>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</si>
  <si>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</si>
  <si>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</si>
  <si>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</si>
  <si>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</si>
  <si>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</si>
  <si>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</si>
  <si>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</si>
  <si>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</si>
  <si>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</si>
  <si>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</si>
  <si>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</si>
  <si>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</si>
  <si>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</si>
  <si>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</si>
  <si>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</si>
  <si>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</si>
  <si>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</si>
  <si>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</si>
  <si>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</si>
  <si>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</si>
  <si>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</si>
  <si>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</si>
  <si>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</si>
  <si>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</si>
  <si>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</si>
  <si>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</si>
  <si>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</si>
  <si>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</si>
  <si>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</si>
  <si>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</si>
  <si>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</si>
  <si>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</si>
  <si>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</si>
  <si>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</si>
  <si>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</si>
  <si>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</si>
  <si>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</si>
  <si>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</si>
  <si>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</si>
  <si>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</si>
  <si>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</si>
  <si>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</si>
  <si>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</si>
  <si>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</si>
  <si>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</si>
  <si>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</si>
  <si>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</si>
  <si>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</si>
  <si>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</si>
  <si>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</si>
  <si>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</si>
  <si>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</si>
  <si>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</si>
  <si>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</si>
  <si>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</si>
  <si>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</si>
  <si>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</si>
  <si>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</si>
  <si>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</si>
  <si>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</si>
  <si>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</si>
  <si>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</si>
  <si>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</si>
  <si>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</si>
  <si>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</si>
  <si>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</si>
  <si>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</si>
  <si>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</si>
  <si>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</si>
  <si>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</si>
  <si>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</si>
  <si>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</si>
  <si>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</si>
  <si>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</si>
  <si>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</si>
  <si>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</si>
  <si>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</si>
  <si>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</si>
  <si>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</si>
  <si>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</si>
  <si>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</si>
  <si>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</si>
  <si>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</si>
  <si>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</si>
  <si>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</si>
  <si>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</si>
  <si>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</si>
  <si>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</si>
  <si>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</si>
  <si>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</si>
  <si>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</si>
  <si>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</si>
  <si>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</si>
  <si>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</si>
  <si>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</si>
  <si>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</si>
  <si>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</si>
  <si>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</si>
  <si>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</si>
  <si>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</si>
  <si>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</si>
  <si>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</si>
  <si>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</si>
  <si>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</si>
  <si>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</si>
  <si>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</si>
  <si>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</si>
  <si>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</si>
  <si>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</si>
  <si>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</si>
  <si>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</si>
  <si>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</si>
  <si>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</si>
  <si>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</si>
  <si>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</si>
  <si>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</si>
  <si>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</si>
  <si>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</si>
  <si>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</si>
  <si>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</si>
  <si>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</si>
  <si>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</si>
  <si>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</si>
  <si>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</si>
  <si>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</si>
  <si>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</si>
  <si>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</si>
  <si>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</si>
  <si>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</si>
  <si>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</si>
  <si>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</si>
  <si>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</si>
  <si>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</si>
  <si>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</si>
  <si>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</si>
  <si>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</si>
  <si>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</si>
  <si>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</si>
  <si>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</si>
  <si>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</si>
  <si>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</si>
  <si>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</si>
  <si>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</si>
  <si>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</si>
  <si>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</si>
  <si>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</si>
  <si>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</si>
  <si>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</si>
  <si>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</si>
  <si>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</si>
  <si>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</si>
  <si>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</si>
  <si>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</si>
  <si>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</si>
  <si>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</si>
  <si>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</si>
  <si>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</si>
  <si>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</si>
  <si>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</si>
  <si>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</si>
  <si>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</si>
  <si>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</si>
  <si>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</si>
  <si>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</si>
  <si>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</si>
  <si>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</si>
  <si>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</si>
  <si>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</si>
  <si>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</si>
  <si>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</si>
  <si>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</si>
  <si>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</si>
  <si>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</si>
  <si>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</si>
  <si>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</si>
  <si>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</si>
  <si>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</si>
  <si>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</si>
  <si>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</si>
  <si>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</si>
  <si>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</si>
  <si>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</si>
  <si>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</si>
  <si>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</si>
  <si>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</si>
  <si>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</si>
  <si>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</si>
  <si>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</si>
  <si>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</si>
  <si>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</si>
  <si>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</si>
  <si>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</si>
  <si>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</si>
  <si>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</si>
  <si>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</si>
  <si>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</si>
  <si>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</si>
  <si>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</si>
  <si>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</si>
  <si>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</si>
  <si>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</si>
  <si>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</si>
  <si>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</si>
  <si>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</si>
  <si>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</si>
  <si>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</si>
  <si>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</si>
  <si>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</si>
  <si>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</si>
  <si>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</si>
  <si>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</si>
  <si>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</si>
  <si>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</si>
  <si>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</si>
  <si>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</si>
  <si>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</si>
  <si>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</si>
  <si>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</si>
  <si>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</si>
  <si>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</si>
  <si>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</si>
  <si>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</si>
  <si>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</si>
  <si>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</si>
  <si>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</si>
  <si>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</si>
  <si>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</si>
  <si>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</si>
  <si>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</si>
  <si>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</si>
  <si>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</si>
  <si>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</si>
  <si>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</si>
  <si>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</si>
  <si>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</si>
  <si>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</si>
  <si>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</si>
  <si>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</si>
  <si>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</si>
  <si>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</si>
  <si>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</si>
  <si>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</si>
  <si>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</si>
  <si>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</si>
  <si>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</si>
  <si>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</si>
  <si>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</si>
  <si>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</si>
  <si>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</si>
  <si>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</si>
  <si>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</si>
  <si>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</si>
  <si>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</si>
  <si>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</si>
  <si>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</si>
  <si>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</si>
  <si>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</si>
  <si>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</si>
  <si>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</si>
  <si>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</si>
  <si>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</si>
  <si>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</si>
  <si>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</si>
  <si>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</si>
  <si>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</si>
  <si>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</si>
  <si>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</si>
  <si>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</si>
  <si>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</si>
  <si>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</si>
  <si>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</si>
  <si>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</si>
  <si>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</si>
  <si>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</si>
  <si>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</si>
  <si>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</si>
  <si>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</si>
  <si>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</si>
  <si>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</si>
  <si>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</si>
  <si>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</si>
  <si>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</si>
  <si>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</si>
  <si>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</si>
  <si>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</si>
  <si>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</si>
  <si>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</si>
  <si>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</si>
  <si>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</si>
  <si>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</si>
  <si>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</si>
  <si>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</si>
  <si>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</si>
  <si>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</si>
  <si>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</si>
  <si>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</si>
  <si>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</si>
  <si>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</si>
  <si>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</si>
  <si>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</si>
  <si>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</si>
  <si>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</si>
  <si>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</si>
  <si>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</si>
  <si>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</si>
  <si>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</si>
  <si>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</si>
  <si>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</si>
  <si>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</si>
  <si>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</si>
  <si>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</si>
  <si>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</si>
  <si>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</si>
  <si>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</si>
  <si>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</si>
  <si>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</si>
  <si>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</si>
  <si>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</si>
  <si>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</si>
  <si>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</si>
  <si>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</si>
  <si>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</si>
  <si>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</si>
  <si>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</si>
  <si>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</si>
  <si>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</si>
  <si>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</si>
  <si>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</si>
  <si>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</si>
  <si>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</si>
  <si>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</si>
  <si>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</si>
  <si>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</si>
  <si>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</si>
  <si>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</si>
  <si>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</si>
  <si>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</si>
  <si>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</si>
  <si>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</si>
  <si>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</si>
  <si>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</si>
  <si>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</si>
  <si>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</si>
  <si>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</si>
  <si>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</si>
  <si>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</si>
  <si>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</si>
  <si>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</si>
  <si>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</si>
  <si>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</si>
  <si>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</si>
  <si>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</si>
  <si>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</si>
  <si>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</si>
  <si>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</si>
  <si>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</si>
  <si>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</si>
  <si>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</si>
  <si>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</si>
  <si>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</si>
  <si>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</si>
  <si>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</si>
  <si>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</si>
  <si>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</si>
  <si>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</si>
  <si>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</si>
  <si>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</si>
  <si>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</si>
  <si>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</si>
  <si>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</si>
  <si>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</si>
  <si>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</si>
  <si>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</si>
  <si>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</si>
  <si>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</si>
  <si>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</si>
  <si>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</si>
  <si>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</si>
  <si>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</si>
  <si>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</si>
  <si>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</si>
  <si>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</si>
  <si>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</si>
  <si>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</si>
  <si>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</si>
  <si>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</si>
  <si>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</si>
  <si>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</si>
  <si>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</si>
  <si>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</si>
  <si>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</si>
  <si>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</si>
  <si>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</si>
  <si>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</si>
  <si>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</si>
  <si>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</si>
  <si>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</si>
  <si>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</si>
  <si>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</si>
  <si>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</si>
  <si>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</si>
  <si>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</si>
  <si>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</si>
  <si>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</si>
  <si>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</si>
  <si>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</si>
  <si>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</si>
  <si>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</si>
  <si>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</si>
  <si>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</si>
  <si>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</si>
  <si>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</si>
  <si>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</si>
  <si>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</si>
  <si>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</si>
  <si>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</si>
  <si>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</si>
  <si>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</si>
  <si>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</si>
  <si>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</si>
  <si>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</si>
  <si>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</si>
  <si>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</si>
  <si>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</si>
  <si>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</si>
  <si>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</si>
  <si>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</si>
  <si>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</si>
  <si>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</si>
  <si>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</si>
  <si>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</si>
  <si>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</si>
  <si>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</si>
  <si>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</si>
  <si>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</si>
  <si>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</si>
  <si>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</si>
  <si>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</si>
  <si>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</si>
  <si>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</si>
  <si>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</si>
  <si>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</si>
  <si>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</si>
  <si>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</si>
  <si>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</si>
  <si>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</si>
  <si>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</si>
  <si>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</si>
  <si>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</si>
  <si>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</si>
  <si>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</si>
  <si>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</si>
  <si>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</si>
  <si>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</si>
  <si>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</si>
  <si>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</si>
  <si>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</si>
  <si>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</si>
  <si>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</si>
  <si>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</si>
  <si>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</si>
  <si>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</si>
  <si>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</si>
  <si>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</si>
  <si>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</si>
  <si>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</si>
  <si>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</si>
  <si>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</si>
  <si>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</si>
  <si>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</si>
  <si>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</si>
  <si>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</si>
  <si>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</si>
  <si>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</si>
  <si>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</si>
  <si>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</si>
  <si>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</si>
  <si>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</si>
  <si>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</si>
  <si>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</si>
  <si>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</si>
  <si>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</si>
  <si>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</si>
  <si>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</si>
  <si>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</si>
  <si>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</si>
  <si>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</si>
  <si>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</si>
  <si>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</si>
  <si>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</si>
  <si>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</si>
  <si>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</si>
  <si>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</si>
  <si>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</si>
  <si>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</si>
  <si>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</si>
  <si>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</si>
  <si>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</si>
  <si>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</si>
  <si>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</si>
  <si>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</si>
  <si>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</si>
  <si>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</si>
  <si>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</si>
  <si>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</si>
  <si>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</si>
  <si>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</si>
  <si>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</si>
  <si>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</si>
  <si>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</si>
  <si>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</si>
  <si>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</si>
  <si>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</si>
  <si>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</si>
  <si>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</si>
  <si>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</si>
  <si>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</si>
  <si>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</si>
  <si>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</si>
  <si>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</si>
  <si>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</si>
  <si>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</si>
  <si>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</si>
  <si>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</si>
  <si>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</si>
  <si>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</si>
  <si>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</si>
  <si>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</si>
  <si>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</si>
  <si>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</si>
  <si>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</si>
  <si>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</si>
  <si>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</si>
  <si>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</si>
  <si>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</si>
  <si>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</si>
  <si>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</si>
  <si>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</si>
  <si>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</si>
  <si>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</si>
  <si>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</si>
  <si>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</si>
  <si>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</si>
  <si>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</si>
  <si>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</si>
  <si>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</si>
  <si>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</si>
  <si>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</si>
  <si>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</si>
  <si>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</si>
  <si>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</si>
  <si>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</si>
  <si>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</si>
  <si>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</si>
  <si>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</si>
  <si>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</si>
  <si>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</si>
  <si>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</si>
  <si>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</si>
  <si>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</si>
  <si>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</si>
  <si>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</si>
  <si>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</si>
  <si>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</si>
  <si>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</si>
  <si>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</si>
  <si>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</si>
  <si>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</si>
  <si>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</si>
  <si>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</si>
  <si>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</si>
  <si>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</si>
  <si>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</si>
  <si>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</si>
  <si>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</si>
  <si>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</si>
  <si>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</si>
  <si>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</si>
  <si>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</si>
  <si>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</si>
  <si>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</si>
  <si>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</si>
  <si>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</si>
  <si>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</si>
  <si>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</si>
  <si>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</si>
  <si>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</si>
  <si>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</si>
  <si>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</si>
  <si>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</si>
  <si>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</si>
  <si>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</si>
  <si>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</si>
  <si>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</si>
  <si>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</si>
  <si>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</si>
  <si>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</si>
  <si>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</si>
  <si>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</si>
  <si>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</si>
  <si>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</si>
  <si>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</si>
  <si>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</si>
  <si>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</si>
  <si>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</si>
  <si>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</si>
  <si>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</si>
  <si>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</si>
  <si>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</si>
  <si>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</si>
  <si>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</si>
  <si>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</si>
  <si>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</si>
  <si>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</si>
  <si>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</si>
  <si>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</si>
  <si>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</si>
  <si>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</si>
  <si>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</si>
  <si>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</si>
  <si>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</si>
  <si>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</si>
  <si>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</si>
  <si>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</si>
  <si>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</si>
  <si>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</si>
  <si>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</si>
  <si>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</si>
  <si>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</si>
  <si>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</si>
  <si>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</si>
  <si>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</si>
  <si>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</si>
  <si>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</si>
  <si>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</si>
  <si>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</si>
  <si>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</si>
  <si>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</si>
  <si>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</si>
  <si>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</si>
  <si>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</si>
  <si>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</si>
  <si>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</si>
  <si>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</si>
  <si>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</si>
  <si>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</si>
  <si>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</si>
  <si>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</si>
  <si>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</si>
  <si>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</si>
  <si>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</si>
  <si>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</si>
  <si>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</si>
  <si>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</si>
  <si>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</si>
  <si>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</si>
  <si>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</si>
  <si>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</si>
  <si>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</si>
  <si>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</si>
  <si>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</si>
  <si>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</si>
  <si>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</si>
  <si>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</si>
  <si>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</si>
  <si>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</si>
  <si>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</si>
  <si>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</si>
  <si>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</si>
  <si>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</si>
  <si>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</si>
  <si>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</si>
  <si>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</si>
  <si>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</si>
  <si>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</si>
  <si>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</si>
  <si>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</si>
  <si>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</si>
  <si>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</si>
  <si>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</si>
  <si>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</si>
  <si>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</si>
  <si>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</si>
  <si>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</si>
  <si>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</si>
  <si>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</si>
  <si>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</si>
  <si>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</si>
  <si>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</si>
  <si>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</si>
  <si>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</si>
  <si>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</si>
  <si>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</si>
  <si>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</si>
  <si>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</si>
  <si>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</si>
  <si>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</si>
  <si>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</si>
  <si>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</si>
  <si>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</si>
  <si>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</si>
  <si>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</si>
  <si>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</si>
  <si>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</si>
  <si>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</si>
  <si>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</si>
  <si>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</si>
  <si>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</si>
  <si>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</si>
  <si>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</si>
  <si>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</si>
  <si>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</si>
  <si>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</si>
  <si>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</si>
  <si>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</si>
  <si>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</si>
  <si>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</si>
  <si>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</si>
  <si>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</si>
  <si>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</si>
  <si>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</si>
  <si>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</si>
  <si>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</si>
  <si>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</si>
  <si>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</si>
  <si>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</si>
  <si>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</si>
  <si>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</si>
  <si>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</si>
  <si>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</si>
  <si>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</si>
  <si>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</si>
  <si>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</si>
  <si>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</si>
  <si>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</si>
  <si>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</si>
  <si>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</si>
  <si>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</si>
  <si>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</si>
  <si>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</si>
  <si>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</si>
  <si>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</si>
  <si>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</si>
  <si>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</si>
  <si>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</si>
  <si>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</si>
  <si>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</si>
  <si>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</si>
  <si>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</si>
  <si>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</si>
  <si>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</si>
  <si>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</si>
  <si>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</si>
  <si>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</si>
  <si>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</si>
  <si>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</si>
  <si>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</si>
  <si>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</si>
  <si>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</si>
  <si>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</si>
  <si>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</si>
  <si>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</si>
  <si>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</si>
  <si>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</si>
  <si>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</si>
  <si>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</si>
  <si>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</si>
  <si>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</si>
  <si>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</si>
  <si>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</si>
  <si>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</si>
  <si>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</si>
  <si>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</si>
  <si>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</si>
  <si>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</si>
  <si>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</si>
  <si>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</si>
  <si>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</si>
  <si>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</si>
  <si>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</si>
  <si>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</si>
  <si>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</si>
  <si>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</si>
  <si>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</si>
  <si>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</si>
  <si>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</si>
  <si>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</si>
  <si>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</si>
  <si>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</si>
  <si>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</si>
  <si>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</si>
  <si>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</si>
  <si>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</si>
  <si>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</si>
  <si>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</si>
  <si>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</si>
  <si>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</si>
  <si>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</si>
  <si>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</si>
  <si>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</si>
  <si>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</si>
  <si>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</si>
  <si>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</si>
  <si>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</si>
  <si>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</si>
  <si>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</si>
  <si>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</si>
  <si>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</si>
  <si>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</si>
  <si>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</si>
  <si>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</si>
  <si>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</si>
  <si>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</si>
  <si>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</si>
  <si>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</si>
  <si>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</si>
  <si>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</si>
  <si>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</si>
  <si>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</si>
  <si>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</si>
  <si>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</si>
  <si>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</si>
  <si>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</si>
  <si>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</si>
  <si>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</si>
  <si>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</si>
  <si>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</si>
  <si>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</si>
  <si>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</si>
  <si>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</si>
  <si>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</si>
  <si>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</si>
  <si>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</si>
  <si>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</si>
  <si>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</si>
  <si>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</si>
  <si>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</si>
  <si>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</si>
  <si>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</si>
  <si>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</si>
  <si>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</si>
  <si>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</si>
  <si>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</si>
  <si>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</si>
  <si>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</si>
  <si>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</si>
  <si>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</si>
  <si>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</si>
  <si>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</si>
  <si>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</si>
  <si>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</si>
  <si>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</si>
  <si>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</si>
  <si>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</si>
  <si>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</si>
  <si>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</si>
  <si>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</si>
  <si>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</si>
  <si>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</si>
  <si>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</si>
  <si>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</si>
  <si>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</si>
  <si>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</si>
  <si>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</si>
  <si>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</si>
  <si>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</si>
  <si>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</si>
  <si>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</si>
  <si>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</si>
  <si>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</si>
  <si>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</si>
  <si>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</si>
  <si>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</si>
  <si>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</si>
  <si>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</si>
  <si>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</si>
  <si>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</si>
  <si>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</si>
  <si>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</si>
  <si>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</si>
  <si>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</si>
  <si>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</si>
  <si>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</si>
  <si>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</si>
  <si>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</si>
  <si>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</si>
  <si>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</si>
  <si>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</si>
  <si>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</si>
  <si>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</si>
  <si>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</si>
  <si>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</si>
  <si>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</si>
  <si>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</si>
  <si>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</si>
  <si>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</si>
  <si>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</si>
  <si>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</si>
  <si>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</si>
  <si>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</si>
  <si>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</si>
  <si>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</si>
  <si>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</si>
  <si>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</si>
  <si>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</si>
  <si>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</si>
  <si>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</si>
  <si>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</si>
  <si>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</si>
  <si>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</si>
  <si>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</si>
  <si>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</si>
  <si>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</si>
  <si>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</si>
  <si>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</si>
  <si>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</si>
  <si>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</si>
  <si>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</si>
  <si>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</si>
  <si>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</si>
  <si>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</si>
  <si>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</si>
  <si>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</si>
  <si>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</si>
  <si>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</si>
  <si>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</si>
  <si>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</si>
  <si>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</si>
  <si>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</si>
  <si>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</si>
  <si>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</si>
  <si>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</si>
  <si>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</si>
  <si>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</si>
  <si>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</si>
  <si>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</si>
  <si>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</si>
  <si>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</si>
  <si>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</si>
  <si>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</si>
  <si>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</si>
  <si>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</si>
  <si>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</si>
  <si>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</si>
  <si>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</si>
  <si>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</si>
  <si>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</si>
  <si>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</si>
  <si>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</si>
  <si>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</si>
  <si>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</si>
  <si>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</si>
  <si>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</si>
  <si>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</si>
  <si>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</si>
  <si>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</si>
  <si>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</si>
  <si>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</si>
  <si>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</si>
  <si>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</si>
  <si>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</si>
  <si>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</si>
  <si>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</si>
  <si>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</si>
  <si>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</si>
  <si>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</si>
  <si>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</si>
  <si>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</si>
  <si>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</si>
  <si>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</si>
  <si>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</si>
  <si>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</si>
  <si>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</si>
  <si>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</si>
  <si>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</si>
  <si>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</si>
  <si>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</si>
  <si>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</si>
  <si>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</si>
  <si>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</si>
  <si>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</si>
  <si>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</si>
  <si>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</si>
  <si>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</si>
  <si>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</si>
  <si>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</si>
  <si>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</si>
  <si>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</si>
  <si>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</si>
  <si>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</si>
  <si>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</si>
  <si>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</si>
  <si>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</si>
  <si>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</si>
  <si>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</si>
  <si>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</si>
  <si>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</si>
  <si>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</si>
  <si>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</si>
  <si>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</si>
  <si>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</si>
  <si>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</si>
  <si>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</si>
  <si>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</si>
  <si>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</si>
  <si>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</si>
  <si>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</si>
  <si>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</si>
  <si>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</si>
  <si>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</si>
  <si>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</si>
  <si>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</si>
  <si>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</si>
  <si>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</si>
  <si>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</si>
  <si>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</si>
  <si>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</si>
  <si>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</si>
  <si>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</si>
  <si>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</si>
  <si>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</si>
  <si>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</si>
  <si>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</si>
  <si>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</si>
  <si>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</si>
  <si>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</si>
  <si>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</si>
  <si>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</si>
  <si>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</si>
  <si>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</si>
  <si>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</si>
  <si>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</si>
  <si>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</si>
  <si>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</si>
  <si>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</si>
  <si>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</si>
  <si>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</si>
  <si>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</si>
  <si>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</si>
  <si>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</si>
  <si>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</si>
  <si>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</si>
  <si>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</si>
  <si>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</si>
  <si>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</si>
  <si>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</si>
  <si>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</si>
  <si>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</si>
  <si>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</si>
  <si>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</si>
  <si>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</si>
  <si>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</si>
  <si>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</si>
  <si>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</si>
  <si>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</si>
  <si>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</si>
  <si>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</si>
  <si>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</si>
  <si>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</si>
  <si>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</si>
  <si>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</si>
  <si>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</si>
  <si>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</si>
  <si>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</si>
  <si>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</si>
  <si>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</si>
  <si>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</si>
  <si>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</si>
  <si>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</si>
  <si>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</si>
  <si>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</si>
  <si>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</si>
  <si>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</si>
  <si>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</si>
  <si>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</si>
  <si>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</si>
  <si>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</si>
  <si>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</si>
  <si>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</si>
  <si>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</si>
  <si>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</si>
  <si>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</si>
  <si>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</si>
  <si>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</si>
  <si>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</si>
  <si>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</si>
  <si>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</si>
  <si>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</si>
  <si>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</si>
  <si>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</si>
  <si>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</si>
  <si>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</si>
  <si>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</si>
  <si>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</si>
  <si>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</si>
  <si>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</si>
  <si>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</si>
  <si>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</si>
  <si>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</si>
  <si>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</si>
  <si>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</si>
  <si>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</si>
  <si>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</si>
  <si>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</si>
  <si>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</si>
  <si>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</si>
  <si>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</si>
  <si>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</si>
  <si>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</si>
  <si>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</si>
  <si>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</si>
  <si>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</si>
  <si>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</si>
  <si>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</si>
  <si>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</si>
  <si>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</si>
  <si>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</si>
  <si>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</si>
  <si>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</si>
  <si>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</si>
  <si>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</si>
  <si>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</si>
  <si>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</si>
  <si>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</si>
  <si>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</si>
  <si>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</si>
  <si>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</si>
  <si>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</si>
  <si>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</si>
  <si>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</si>
  <si>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</si>
  <si>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</si>
  <si>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</si>
  <si>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</si>
  <si>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</si>
  <si>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</si>
  <si>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</si>
  <si>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</si>
  <si>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</si>
  <si>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</si>
  <si>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</si>
  <si>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</si>
  <si>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</si>
  <si>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</si>
  <si>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</si>
  <si>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</si>
  <si>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</si>
  <si>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</si>
  <si>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</si>
  <si>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</si>
  <si>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</si>
  <si>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</si>
  <si>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</si>
  <si>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</si>
  <si>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</si>
  <si>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</si>
  <si>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</si>
  <si>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</si>
  <si>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</si>
  <si>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</si>
  <si>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</si>
  <si>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</si>
  <si>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</si>
  <si>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</si>
  <si>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</si>
  <si>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</si>
  <si>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</si>
  <si>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</si>
  <si>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</si>
  <si>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</si>
  <si>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</si>
  <si>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</si>
  <si>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</si>
  <si>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</si>
  <si>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</si>
  <si>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</si>
  <si>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</si>
  <si>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</si>
  <si>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</si>
  <si>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</si>
  <si>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</si>
  <si>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</si>
  <si>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</si>
  <si>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</si>
  <si>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</si>
  <si>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</si>
  <si>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</si>
  <si>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</si>
  <si>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</si>
  <si>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</si>
  <si>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</si>
  <si>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</si>
  <si>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</si>
  <si>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</si>
  <si>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</si>
  <si>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</si>
  <si>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</si>
  <si>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</si>
  <si>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</si>
  <si>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</si>
  <si>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</si>
  <si>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</si>
  <si>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</si>
  <si>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</si>
  <si>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</si>
  <si>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</si>
  <si>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</si>
  <si>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</si>
  <si>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</si>
  <si>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</si>
  <si>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</si>
  <si>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</si>
  <si>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</si>
  <si>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</si>
  <si>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</si>
  <si>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</si>
  <si>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</si>
  <si>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</si>
  <si>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</si>
  <si>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</si>
  <si>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</si>
  <si>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</si>
  <si>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</si>
  <si>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</si>
  <si>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</si>
  <si>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</si>
  <si>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</si>
  <si>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</si>
  <si>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</si>
  <si>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</si>
  <si>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</si>
  <si>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</si>
  <si>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</si>
  <si>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</si>
  <si>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</si>
  <si>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</si>
  <si>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</si>
  <si>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</si>
  <si>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</si>
  <si>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</si>
  <si>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</si>
  <si>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</si>
  <si>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</si>
  <si>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</si>
  <si>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</si>
  <si>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</si>
  <si>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</si>
  <si>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</si>
  <si>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</si>
  <si>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</si>
  <si>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</si>
  <si>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</si>
  <si>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</si>
  <si>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</si>
  <si>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</si>
  <si>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</si>
  <si>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</si>
  <si>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</si>
  <si>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</si>
  <si>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</si>
  <si>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</si>
  <si>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</si>
  <si>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</si>
  <si>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</si>
  <si>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</si>
  <si>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</si>
  <si>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</si>
  <si>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</si>
  <si>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</si>
  <si>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</si>
  <si>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</si>
  <si>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</si>
  <si>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</si>
  <si>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</si>
  <si>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</si>
  <si>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</si>
  <si>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</si>
  <si>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</si>
  <si>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</si>
  <si>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</si>
  <si>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</si>
  <si>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</si>
  <si>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</si>
  <si>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</si>
  <si>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</si>
  <si>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</si>
  <si>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</si>
  <si>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</si>
  <si>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</si>
  <si>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</si>
  <si>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</si>
  <si>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</si>
  <si>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</si>
  <si>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</si>
  <si>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</si>
  <si>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</si>
  <si>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</si>
  <si>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</si>
  <si>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</si>
  <si>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</si>
  <si>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</si>
  <si>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</si>
  <si>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</si>
  <si>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</si>
  <si>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</si>
  <si>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</si>
  <si>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</si>
  <si>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</si>
  <si>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</si>
  <si>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</si>
  <si>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</si>
  <si>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</si>
  <si>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</si>
  <si>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</si>
  <si>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</si>
  <si>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</si>
  <si>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</si>
  <si>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</si>
  <si>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</si>
  <si>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</si>
  <si>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</si>
  <si>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</si>
  <si>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</si>
  <si>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</si>
  <si>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</si>
  <si>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</si>
  <si>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</si>
  <si>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</si>
  <si>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</si>
  <si>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</si>
  <si>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</si>
  <si>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</si>
  <si>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</si>
  <si>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</si>
  <si>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</si>
  <si>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</si>
  <si>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</si>
  <si>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</si>
  <si>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</si>
  <si>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</si>
  <si>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</si>
  <si>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</si>
  <si>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</si>
  <si>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</si>
  <si>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</si>
  <si>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</si>
  <si>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</si>
  <si>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</si>
  <si>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</si>
  <si>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</si>
  <si>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</si>
  <si>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</si>
  <si>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</si>
  <si>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</si>
  <si>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</si>
  <si>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</si>
  <si>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</si>
  <si>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</si>
  <si>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</si>
  <si>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</si>
  <si>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</si>
  <si>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</si>
  <si>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</si>
  <si>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</si>
  <si>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</si>
  <si>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</si>
  <si>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</si>
  <si>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</si>
  <si>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</si>
  <si>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</si>
  <si>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</si>
  <si>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</si>
  <si>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</si>
  <si>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</si>
  <si>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</si>
  <si>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</si>
  <si>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</si>
  <si>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</si>
  <si>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</si>
  <si>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</si>
  <si>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</si>
  <si>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</si>
  <si>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</si>
  <si>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</si>
  <si>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</si>
  <si>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</si>
  <si>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</si>
  <si>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</si>
  <si>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</si>
  <si>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</si>
  <si>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</si>
  <si>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</si>
  <si>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</si>
  <si>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</si>
  <si>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</si>
  <si>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</si>
  <si>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</si>
  <si>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</si>
  <si>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</si>
  <si>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</si>
  <si>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</si>
  <si>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</si>
  <si>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</si>
  <si>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</si>
  <si>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</si>
  <si>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</si>
  <si>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</si>
  <si>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</si>
  <si>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</si>
  <si>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</si>
  <si>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</si>
  <si>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</si>
  <si>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</si>
  <si>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</si>
  <si>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</si>
  <si>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</si>
  <si>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</si>
  <si>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</si>
  <si>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</si>
  <si>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</si>
  <si>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</si>
  <si>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</si>
  <si>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</si>
  <si>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</si>
  <si>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</si>
  <si>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</si>
  <si>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</si>
  <si>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</si>
  <si>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</si>
  <si>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</si>
  <si>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</si>
  <si>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</si>
  <si>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</si>
  <si>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</si>
  <si>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</si>
  <si>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</si>
  <si>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</si>
  <si>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</si>
  <si>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</si>
  <si>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</si>
  <si>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</si>
  <si>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</si>
  <si>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</si>
  <si>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</si>
  <si>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</si>
  <si>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</si>
  <si>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</si>
  <si>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</si>
  <si>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</si>
  <si>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</si>
  <si>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</si>
  <si>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</si>
  <si>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</si>
  <si>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</si>
  <si>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</si>
  <si>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</si>
  <si>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</si>
  <si>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</si>
  <si>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</si>
  <si>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</si>
  <si>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</si>
  <si>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</si>
  <si>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</si>
  <si>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</si>
  <si>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</si>
  <si>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</si>
  <si>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</si>
  <si>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</si>
  <si>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</si>
  <si>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</si>
  <si>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</si>
  <si>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</si>
  <si>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</si>
  <si>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</si>
  <si>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</si>
  <si>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</si>
  <si>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</si>
  <si>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</si>
  <si>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</si>
  <si>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</si>
  <si>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</si>
  <si>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</si>
  <si>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</si>
  <si>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</si>
  <si>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</si>
  <si>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</si>
  <si>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</si>
  <si>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</si>
  <si>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</si>
  <si>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</si>
  <si>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</si>
  <si>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</si>
  <si>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</si>
  <si>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</si>
  <si>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</si>
  <si>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</si>
  <si>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</si>
  <si>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</si>
  <si>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</si>
  <si>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</si>
  <si>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</si>
  <si>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</si>
  <si>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</si>
  <si>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</si>
  <si>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</si>
  <si>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</si>
  <si>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</si>
  <si>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</si>
  <si>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</si>
  <si>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</si>
  <si>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</si>
  <si>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</si>
  <si>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</si>
  <si>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</si>
  <si>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</si>
  <si>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</si>
  <si>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</si>
  <si>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</si>
  <si>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</si>
  <si>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</si>
  <si>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</si>
  <si>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</si>
  <si>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</si>
  <si>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</si>
  <si>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</si>
  <si>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</si>
  <si>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</si>
  <si>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</si>
  <si>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</si>
  <si>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</si>
  <si>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</si>
  <si>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</si>
  <si>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</si>
  <si>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</si>
  <si>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</si>
  <si>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</si>
  <si>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</si>
  <si>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</si>
  <si>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</si>
  <si>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</si>
  <si>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</si>
  <si>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</si>
  <si>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</si>
  <si>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</si>
  <si>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</si>
  <si>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</si>
  <si>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</si>
  <si>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</si>
  <si>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</si>
  <si>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</si>
  <si>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</si>
  <si>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</si>
  <si>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</si>
  <si>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</si>
  <si>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</si>
  <si>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</si>
  <si>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</si>
  <si>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</si>
  <si>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</si>
  <si>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</si>
  <si>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</si>
  <si>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</si>
  <si>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</si>
  <si>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</si>
  <si>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</si>
  <si>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</si>
  <si>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</si>
  <si>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</si>
  <si>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</si>
  <si>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</si>
  <si>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</si>
  <si>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</si>
  <si>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</si>
  <si>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</si>
  <si>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</si>
  <si>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</si>
  <si>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</si>
  <si>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</si>
  <si>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</si>
  <si>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</si>
  <si>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</si>
  <si>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</si>
  <si>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</si>
  <si>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</si>
  <si>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</si>
  <si>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</si>
  <si>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</si>
  <si>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</si>
  <si>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</si>
  <si>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</si>
  <si>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</si>
  <si>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</si>
  <si>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</si>
  <si>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</si>
  <si>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</si>
  <si>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</si>
  <si>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</si>
  <si>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</si>
  <si>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</si>
  <si>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</si>
  <si>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</si>
  <si>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</si>
  <si>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</si>
  <si>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</si>
  <si>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</si>
  <si>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</si>
  <si>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</si>
  <si>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</si>
  <si>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</si>
  <si>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</si>
  <si>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</si>
  <si>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</si>
  <si>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</si>
  <si>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</si>
  <si>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</si>
  <si>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</si>
  <si>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</si>
  <si>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</si>
  <si>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</si>
  <si>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</si>
  <si>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</si>
  <si>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</si>
  <si>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</si>
  <si>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</si>
  <si>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</si>
  <si>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</si>
  <si>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</si>
  <si>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</si>
  <si>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</si>
  <si>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</si>
  <si>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</si>
  <si>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</si>
  <si>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</si>
  <si>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</si>
  <si>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</si>
  <si>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</si>
  <si>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</si>
  <si>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</si>
  <si>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</si>
  <si>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</si>
  <si>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</si>
  <si>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</si>
  <si>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</si>
  <si>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</si>
  <si>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</si>
  <si>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</si>
  <si>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</si>
  <si>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</si>
  <si>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</si>
  <si>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</si>
  <si>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</si>
  <si>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</si>
  <si>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</si>
  <si>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</si>
  <si>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</si>
  <si>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</si>
  <si>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</si>
  <si>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</si>
  <si>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</si>
  <si>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</si>
  <si>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</si>
  <si>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</si>
  <si>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</si>
  <si>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</si>
  <si>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</si>
  <si>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</si>
  <si>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</si>
  <si>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</si>
  <si>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</si>
  <si>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</si>
  <si>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</si>
  <si>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</si>
  <si>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</si>
  <si>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</si>
  <si>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</si>
  <si>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</si>
  <si>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</si>
  <si>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</si>
  <si>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</si>
  <si>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</si>
  <si>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</si>
  <si>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</si>
  <si>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</si>
  <si>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</si>
  <si>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</si>
  <si>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</si>
  <si>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</si>
  <si>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</si>
  <si>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</si>
  <si>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</si>
  <si>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</si>
  <si>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</si>
  <si>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</si>
  <si>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</si>
  <si>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</si>
  <si>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</si>
  <si>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</si>
  <si>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</si>
  <si>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</si>
  <si>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</si>
  <si>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</si>
  <si>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</si>
  <si>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</si>
  <si>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</si>
  <si>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</si>
  <si>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</si>
  <si>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</si>
  <si>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</si>
  <si>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</si>
  <si>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</si>
  <si>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</si>
  <si>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</si>
  <si>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</si>
  <si>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</si>
  <si>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</si>
  <si>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</si>
  <si>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</si>
  <si>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</si>
  <si>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</si>
  <si>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</si>
  <si>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</si>
  <si>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</si>
  <si>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</si>
  <si>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</si>
  <si>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</si>
  <si>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</si>
  <si>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</si>
  <si>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</si>
  <si>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</si>
  <si>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</si>
  <si>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</si>
  <si>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</si>
  <si>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</si>
  <si>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</si>
  <si>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</si>
  <si>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</si>
  <si>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</si>
  <si>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</si>
  <si>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</si>
  <si>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</si>
  <si>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</si>
  <si>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</si>
  <si>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</si>
  <si>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</si>
  <si>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</si>
  <si>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</si>
  <si>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</si>
  <si>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</si>
  <si>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</si>
  <si>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</si>
  <si>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</si>
  <si>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</si>
  <si>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</si>
  <si>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</si>
  <si>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</si>
  <si>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</si>
  <si>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</si>
  <si>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</si>
  <si>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</si>
  <si>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</si>
  <si>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</si>
  <si>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</si>
  <si>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</si>
  <si>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</si>
  <si>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</si>
  <si>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</si>
  <si>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</si>
  <si>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</si>
  <si>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</si>
  <si>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</si>
  <si>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</si>
  <si>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</si>
  <si>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</si>
  <si>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</si>
  <si>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</si>
  <si>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</si>
  <si>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</si>
  <si>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</si>
  <si>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</si>
  <si>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</si>
  <si>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</si>
  <si>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</si>
  <si>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</si>
  <si>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</si>
  <si>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</si>
  <si>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</si>
  <si>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</si>
  <si>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</si>
  <si>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</si>
  <si>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</si>
  <si>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</si>
  <si>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</si>
  <si>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</si>
  <si>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</si>
  <si>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</si>
  <si>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</si>
  <si>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</si>
  <si>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</si>
  <si>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</si>
  <si>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</si>
  <si>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</si>
  <si>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</si>
  <si>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</si>
  <si>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</si>
  <si>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</si>
  <si>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</si>
  <si>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</si>
  <si>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</si>
  <si>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</si>
  <si>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</si>
  <si>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</si>
  <si>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</si>
  <si>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</si>
  <si>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</si>
  <si>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</si>
  <si>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</si>
  <si>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</si>
  <si>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</si>
  <si>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</si>
  <si>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</si>
  <si>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</si>
  <si>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</si>
  <si>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</si>
  <si>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</si>
  <si>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</si>
  <si>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</si>
  <si>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</si>
  <si>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</si>
  <si>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</si>
  <si>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</si>
  <si>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</si>
  <si>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</si>
  <si>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</si>
  <si>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</si>
  <si>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</si>
  <si>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</si>
  <si>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</si>
  <si>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</si>
  <si>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</si>
  <si>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</si>
  <si>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</si>
  <si>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</si>
  <si>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</si>
  <si>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</si>
  <si>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</si>
  <si>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</si>
  <si>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</si>
  <si>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</si>
  <si>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</si>
  <si>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</si>
  <si>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</si>
  <si>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</si>
  <si>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</si>
  <si>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</si>
  <si>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</si>
  <si>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</si>
  <si>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</si>
  <si>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</si>
  <si>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</si>
  <si>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</si>
  <si>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</si>
  <si>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</si>
  <si>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</si>
  <si>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</si>
  <si>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</si>
  <si>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</si>
  <si>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</si>
  <si>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</si>
  <si>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</si>
  <si>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</si>
  <si>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</si>
  <si>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</si>
  <si>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</si>
  <si>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</si>
  <si>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</si>
  <si>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</si>
  <si>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</si>
  <si>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</si>
  <si>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</si>
  <si>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</si>
  <si>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</si>
  <si>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</si>
  <si>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</si>
  <si>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</si>
  <si>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</si>
  <si>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</si>
  <si>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</si>
  <si>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</si>
  <si>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</si>
  <si>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</si>
  <si>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</si>
  <si>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</si>
  <si>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</si>
  <si>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</si>
  <si>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</si>
  <si>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</si>
  <si>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</si>
  <si>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</si>
  <si>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</si>
  <si>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</si>
  <si>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</si>
  <si>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</si>
  <si>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</si>
  <si>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</si>
  <si>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</si>
  <si>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</si>
  <si>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</si>
  <si>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</si>
  <si>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</si>
  <si>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</si>
  <si>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</si>
  <si>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</si>
  <si>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</si>
  <si>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</si>
  <si>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</si>
  <si>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</si>
  <si>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</si>
  <si>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</si>
  <si>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</si>
  <si>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</si>
  <si>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</si>
  <si>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</si>
  <si>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</si>
  <si>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</si>
  <si>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</si>
  <si>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</si>
  <si>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</si>
  <si>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</si>
  <si>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</si>
  <si>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</si>
  <si>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</si>
  <si>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</si>
  <si>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</si>
  <si>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</si>
  <si>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</si>
  <si>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</si>
  <si>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</si>
  <si>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</si>
  <si>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</si>
  <si>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</si>
  <si>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</si>
  <si>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</si>
  <si>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</si>
  <si>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</si>
  <si>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</si>
  <si>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</si>
  <si>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</si>
  <si>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</si>
  <si>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</si>
  <si>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</si>
  <si>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</si>
  <si>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</si>
  <si>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</si>
  <si>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</si>
  <si>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</si>
  <si>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</si>
  <si>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</si>
  <si>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</si>
  <si>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</si>
  <si>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</si>
  <si>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</si>
  <si>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</si>
  <si>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</si>
  <si>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</si>
  <si>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</si>
  <si>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</si>
  <si>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</si>
  <si>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</si>
  <si>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</si>
  <si>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</si>
  <si>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</si>
  <si>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</si>
  <si>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</si>
  <si>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</si>
  <si>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</si>
  <si>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</si>
  <si>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</si>
  <si>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</si>
  <si>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</si>
  <si>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</si>
  <si>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</si>
  <si>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</si>
  <si>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</si>
  <si>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</si>
  <si>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</si>
  <si>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</si>
  <si>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</si>
  <si>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</si>
  <si>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</si>
  <si>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</si>
  <si>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</si>
  <si>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</si>
  <si>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</si>
  <si>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</si>
  <si>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</si>
  <si>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</si>
  <si>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</si>
  <si>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</si>
  <si>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</si>
  <si>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</si>
  <si>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</si>
  <si>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</si>
  <si>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</si>
  <si>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</si>
  <si>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</si>
  <si>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</si>
  <si>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</si>
  <si>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</si>
  <si>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</si>
  <si>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</si>
  <si>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</si>
  <si>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</si>
  <si>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</si>
  <si>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</si>
  <si>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</si>
  <si>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</si>
  <si>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</si>
  <si>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</si>
  <si>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</si>
  <si>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</si>
  <si>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</si>
  <si>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</si>
  <si>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</si>
  <si>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</si>
  <si>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</si>
  <si>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</si>
  <si>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</si>
  <si>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</si>
  <si>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</si>
  <si>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</si>
  <si>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</si>
  <si>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</si>
  <si>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</si>
  <si>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</si>
  <si>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</si>
  <si>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</si>
  <si>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</si>
  <si>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</si>
  <si>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</si>
  <si>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</si>
  <si>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</si>
  <si>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</si>
  <si>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</si>
  <si>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</si>
  <si>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</si>
  <si>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</si>
  <si>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</si>
  <si>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</si>
  <si>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</si>
  <si>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</si>
  <si>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</si>
  <si>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</si>
  <si>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</si>
  <si>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</si>
  <si>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</si>
  <si>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</si>
  <si>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</si>
  <si>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</si>
  <si>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</si>
  <si>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</si>
  <si>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</si>
  <si>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</si>
  <si>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</si>
  <si>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</si>
  <si>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</si>
  <si>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</si>
  <si>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</si>
  <si>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</si>
  <si>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</si>
  <si>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</si>
  <si>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</si>
  <si>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</si>
  <si>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</si>
  <si>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</si>
  <si>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</si>
  <si>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</si>
  <si>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</si>
  <si>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</si>
  <si>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</si>
  <si>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</si>
  <si>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</si>
  <si>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</si>
  <si>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</si>
  <si>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</si>
  <si>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</si>
  <si>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</si>
  <si>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</si>
  <si>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</si>
  <si>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</si>
  <si>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</si>
  <si>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</si>
  <si>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</si>
  <si>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</si>
  <si>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</si>
  <si>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</si>
  <si>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</si>
  <si>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</si>
  <si>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</si>
  <si>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</si>
  <si>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</si>
  <si>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</si>
  <si>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</si>
  <si>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</si>
  <si>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</si>
  <si>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</si>
  <si>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</si>
  <si>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</si>
  <si>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</si>
  <si>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</si>
  <si>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</si>
  <si>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</si>
  <si>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</si>
  <si>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</si>
  <si>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</si>
  <si>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</si>
  <si>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</si>
  <si>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</si>
  <si>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</si>
  <si>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</si>
  <si>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</si>
  <si>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</si>
  <si>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</si>
  <si>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</si>
  <si>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</si>
  <si>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</si>
  <si>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</si>
  <si>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</si>
  <si>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</si>
  <si>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</si>
  <si>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</si>
  <si>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</si>
  <si>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</si>
  <si>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</si>
  <si>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</si>
  <si>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</si>
  <si>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</si>
  <si>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</si>
  <si>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</si>
  <si>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</si>
  <si>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</si>
  <si>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</si>
  <si>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</si>
  <si>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</si>
  <si>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</si>
  <si>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</si>
  <si>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</si>
  <si>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</si>
  <si>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</si>
  <si>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</si>
  <si>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</si>
  <si>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</si>
  <si>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</si>
  <si>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</si>
  <si>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</si>
  <si>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</si>
  <si>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</si>
  <si>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</si>
  <si>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</si>
  <si>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</si>
  <si>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</si>
  <si>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</si>
  <si>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</si>
  <si>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</si>
  <si>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</si>
  <si>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</si>
  <si>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</si>
  <si>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</si>
  <si>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</si>
  <si>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</si>
  <si>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</si>
  <si>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</si>
  <si>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</si>
  <si>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</si>
  <si>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</si>
  <si>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</si>
  <si>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</si>
  <si>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</si>
  <si>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</si>
  <si>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</si>
  <si>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</si>
  <si>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</si>
  <si>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</si>
  <si>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</si>
  <si>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</si>
  <si>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</si>
  <si>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</si>
  <si>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</si>
  <si>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</si>
  <si>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</si>
  <si>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</si>
  <si>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</si>
  <si>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</si>
  <si>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</si>
  <si>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</si>
  <si>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</si>
  <si>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</si>
  <si>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</si>
  <si>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</si>
  <si>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</si>
  <si>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</si>
  <si>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</si>
  <si>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</si>
  <si>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</si>
  <si>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</si>
  <si>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</si>
  <si>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</si>
  <si>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</si>
  <si>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</si>
  <si>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</si>
  <si>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</si>
  <si>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</si>
  <si>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</si>
  <si>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</si>
  <si>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</si>
  <si>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</si>
  <si>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</si>
  <si>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</si>
  <si>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</si>
  <si>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</si>
  <si>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</si>
  <si>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</si>
  <si>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</si>
  <si>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</si>
  <si>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</si>
  <si>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</si>
  <si>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</si>
  <si>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</si>
  <si>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</si>
  <si>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</si>
  <si>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</si>
  <si>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</si>
  <si>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</si>
  <si>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</si>
  <si>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</si>
  <si>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</si>
  <si>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</si>
  <si>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</si>
  <si>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</si>
  <si>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</si>
  <si>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</si>
  <si>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</si>
  <si>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</si>
  <si>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</si>
  <si>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</si>
  <si>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</si>
  <si>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</si>
  <si>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</si>
  <si>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</si>
  <si>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</si>
  <si>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</si>
  <si>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</si>
  <si>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</si>
  <si>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</si>
  <si>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</si>
  <si>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</si>
  <si>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</si>
  <si>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</si>
  <si>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</si>
  <si>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</si>
  <si>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</si>
  <si>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</si>
  <si>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</si>
  <si>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</si>
  <si>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</si>
  <si>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</si>
  <si>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</si>
  <si>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</si>
  <si>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</si>
  <si>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</si>
  <si>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</si>
  <si>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</si>
  <si>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</si>
  <si>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</si>
  <si>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</si>
  <si>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</si>
  <si>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</si>
  <si>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</si>
  <si>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</si>
  <si>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</si>
  <si>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</si>
  <si>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</si>
  <si>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</si>
  <si>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</si>
  <si>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</si>
  <si>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</si>
  <si>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</si>
  <si>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</si>
  <si>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</si>
  <si>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</si>
  <si>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</si>
  <si>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</si>
  <si>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</si>
  <si>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</si>
  <si>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</si>
  <si>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</si>
  <si>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</si>
  <si>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</si>
  <si>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</si>
  <si>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</si>
  <si>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</si>
  <si>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</si>
  <si>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</si>
  <si>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</si>
  <si>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</si>
  <si>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</si>
  <si>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</si>
  <si>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</si>
  <si>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</si>
  <si>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</si>
  <si>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</si>
  <si>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</si>
  <si>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</si>
  <si>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</si>
  <si>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</si>
  <si>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</si>
  <si>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</si>
  <si>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</si>
  <si>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</si>
  <si>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</si>
  <si>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</si>
  <si>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</si>
  <si>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</si>
  <si>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</si>
  <si>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</si>
  <si>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</si>
  <si>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</si>
  <si>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</si>
  <si>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</si>
  <si>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</si>
  <si>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</si>
  <si>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</si>
  <si>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</si>
  <si>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</si>
  <si>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</si>
  <si>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</si>
  <si>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</si>
  <si>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</si>
  <si>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</si>
  <si>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</si>
  <si>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</si>
  <si>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</si>
  <si>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</si>
  <si>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</si>
  <si>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</si>
  <si>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</si>
  <si>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</si>
  <si>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</si>
  <si>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</si>
  <si>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</si>
  <si>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</si>
  <si>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</si>
  <si>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</si>
  <si>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</si>
  <si>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</si>
  <si>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</si>
  <si>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</si>
  <si>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</si>
  <si>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</si>
  <si>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</si>
  <si>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</si>
  <si>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</si>
  <si>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</si>
  <si>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</si>
  <si>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</si>
  <si>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</si>
  <si>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</si>
  <si>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</si>
  <si>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</si>
  <si>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</si>
  <si>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</si>
  <si>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</si>
  <si>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</si>
  <si>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</si>
  <si>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</si>
  <si>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</si>
  <si>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</si>
  <si>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</si>
  <si>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</si>
  <si>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</si>
  <si>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</si>
  <si>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</si>
  <si>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</si>
  <si>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</si>
  <si>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</si>
  <si>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</si>
  <si>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</si>
  <si>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</si>
  <si>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</si>
  <si>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</si>
  <si>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</si>
  <si>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</si>
  <si>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</si>
  <si>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</si>
  <si>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</si>
  <si>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</si>
  <si>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</si>
  <si>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</si>
  <si>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</si>
  <si>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</si>
  <si>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</si>
  <si>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</si>
  <si>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</si>
  <si>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</si>
  <si>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</si>
  <si>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</si>
  <si>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</si>
  <si>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</si>
  <si>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</si>
  <si>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</si>
  <si>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</si>
  <si>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</si>
  <si>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</si>
  <si>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</si>
  <si>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</si>
  <si>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</si>
  <si>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</si>
  <si>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</si>
  <si>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</si>
  <si>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</si>
  <si>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</si>
  <si>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</si>
  <si>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</si>
  <si>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</si>
  <si>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</si>
  <si>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</si>
  <si>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</si>
  <si>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</si>
  <si>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</si>
  <si>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</si>
  <si>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</si>
  <si>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</si>
  <si>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</si>
  <si>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</si>
  <si>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</si>
  <si>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</si>
  <si>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</si>
  <si>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</si>
  <si>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</si>
  <si>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</si>
  <si>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</si>
  <si>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</si>
  <si>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</si>
  <si>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</si>
  <si>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</si>
  <si>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</si>
  <si>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</si>
  <si>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</si>
  <si>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</si>
  <si>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</si>
  <si>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</si>
  <si>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</si>
  <si>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</si>
  <si>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</si>
  <si>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</si>
  <si>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</si>
  <si>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</si>
  <si>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</si>
  <si>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</si>
  <si>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</si>
  <si>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</si>
  <si>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</si>
  <si>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</si>
  <si>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</si>
  <si>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</si>
  <si>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</si>
  <si>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</si>
  <si>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</si>
  <si>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</si>
  <si>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</si>
  <si>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</si>
  <si>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</si>
  <si>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</si>
  <si>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</si>
  <si>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</si>
  <si>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</si>
  <si>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</si>
  <si>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</si>
  <si>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</si>
  <si>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</si>
  <si>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</si>
  <si>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</si>
  <si>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</si>
  <si>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</si>
  <si>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</si>
  <si>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</si>
  <si>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</si>
  <si>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</si>
  <si>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</si>
  <si>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</si>
  <si>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</si>
  <si>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</si>
  <si>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</si>
  <si>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</si>
  <si>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</si>
  <si>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</si>
  <si>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</si>
  <si>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</si>
  <si>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</si>
  <si>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</si>
  <si>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</si>
  <si>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</si>
  <si>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</si>
  <si>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</si>
  <si>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</si>
  <si>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</si>
  <si>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</si>
  <si>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</si>
  <si>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</si>
  <si>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</si>
  <si>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</si>
  <si>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</si>
  <si>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</si>
  <si>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</si>
  <si>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</si>
  <si>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</si>
  <si>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</si>
  <si>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</si>
  <si>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</si>
  <si>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</si>
  <si>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</si>
  <si>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</si>
  <si>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</si>
  <si>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</si>
  <si>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</si>
  <si>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</si>
  <si>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</si>
  <si>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</si>
  <si>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</si>
  <si>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</si>
  <si>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</si>
  <si>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</si>
  <si>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</si>
  <si>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</si>
  <si>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</si>
  <si>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</si>
  <si>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</si>
  <si>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</si>
  <si>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</si>
  <si>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</si>
  <si>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</si>
  <si>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</si>
  <si>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</si>
  <si>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</si>
  <si>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</si>
  <si>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</si>
  <si>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</si>
  <si>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</si>
  <si>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</si>
  <si>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</si>
  <si>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</si>
  <si>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</si>
  <si>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</si>
  <si>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</si>
  <si>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</si>
  <si>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</si>
  <si>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</si>
  <si>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</si>
  <si>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</si>
  <si>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</si>
  <si>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</si>
  <si>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</si>
  <si>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</si>
  <si>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</si>
  <si>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</si>
  <si>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</si>
  <si>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</si>
  <si>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</si>
  <si>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</si>
  <si>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</si>
  <si>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</si>
  <si>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</si>
  <si>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</si>
  <si>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</si>
  <si>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</si>
  <si>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</si>
  <si>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</si>
  <si>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</si>
  <si>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</si>
  <si>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</si>
  <si>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</si>
  <si>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</si>
  <si>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</si>
  <si>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</si>
  <si>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</si>
  <si>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</si>
  <si>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</si>
  <si>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</si>
  <si>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</si>
  <si>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</si>
  <si>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</si>
  <si>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</si>
  <si>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</si>
  <si>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</si>
  <si>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</si>
  <si>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</si>
  <si>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</si>
  <si>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</si>
  <si>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</si>
  <si>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</si>
  <si>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</si>
  <si>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</si>
  <si>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</si>
  <si>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</si>
  <si>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</si>
  <si>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</si>
  <si>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</si>
  <si>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</si>
  <si>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</si>
  <si>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</si>
  <si>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</si>
  <si>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</si>
  <si>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</si>
  <si>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</si>
  <si>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</si>
  <si>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</si>
  <si>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</si>
  <si>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</si>
  <si>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</si>
  <si>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</si>
  <si>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</si>
  <si>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</si>
  <si>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</si>
  <si>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</si>
  <si>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</si>
  <si>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</si>
  <si>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</si>
  <si>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</si>
  <si>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</si>
  <si>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</si>
  <si>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</si>
  <si>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</si>
  <si>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</si>
  <si>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</si>
  <si>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</si>
  <si>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</si>
  <si>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</si>
  <si>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</si>
  <si>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</si>
  <si>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</si>
  <si>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</si>
  <si>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</si>
  <si>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</si>
  <si>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</si>
  <si>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</si>
  <si>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</si>
  <si>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</si>
  <si>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</si>
  <si>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</si>
  <si>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</si>
  <si>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</si>
  <si>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</si>
  <si>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</si>
  <si>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</si>
  <si>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</si>
  <si>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</si>
  <si>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</si>
  <si>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</si>
  <si>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</si>
  <si>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</si>
  <si>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</si>
  <si>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</si>
  <si>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</si>
  <si>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</si>
  <si>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</si>
  <si>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</si>
  <si>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</si>
  <si>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</si>
  <si>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</si>
  <si>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</si>
  <si>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</si>
  <si>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</si>
  <si>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</si>
  <si>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</si>
  <si>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</si>
  <si>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</si>
  <si>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</si>
  <si>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</si>
  <si>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</si>
  <si>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</si>
  <si>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</si>
  <si>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</si>
  <si>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</si>
  <si>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</si>
  <si>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</si>
  <si>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</si>
  <si>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</si>
  <si>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</si>
  <si>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</si>
  <si>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</si>
  <si>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</si>
  <si>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</si>
  <si>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</si>
  <si>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</si>
  <si>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</si>
  <si>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</si>
  <si>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</si>
  <si>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</si>
  <si>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</si>
  <si>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</si>
  <si>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</si>
  <si>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</si>
  <si>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</si>
  <si>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</si>
  <si>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</si>
  <si>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</si>
  <si>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</si>
  <si>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</si>
  <si>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</si>
  <si>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</si>
  <si>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</si>
  <si>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</si>
  <si>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</si>
  <si>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</si>
  <si>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</si>
  <si>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</si>
  <si>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</si>
  <si>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</si>
  <si>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</si>
  <si>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</si>
  <si>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</si>
  <si>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</si>
  <si>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</si>
  <si>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</si>
  <si>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</si>
  <si>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</si>
  <si>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</si>
  <si>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</si>
  <si>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</si>
  <si>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</si>
  <si>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</si>
  <si>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</si>
  <si>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</si>
  <si>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</si>
  <si>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</si>
  <si>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</si>
  <si>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</si>
  <si>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</si>
  <si>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</si>
  <si>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</si>
  <si>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</si>
  <si>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</si>
  <si>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</si>
  <si>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</si>
  <si>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</si>
  <si>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</si>
  <si>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</si>
  <si>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</si>
  <si>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</si>
  <si>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</si>
  <si>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</si>
  <si>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</si>
  <si>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</si>
  <si>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</si>
  <si>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</si>
  <si>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</si>
  <si>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</si>
  <si>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</si>
  <si>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</si>
  <si>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</si>
  <si>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</si>
  <si>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</si>
  <si>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</si>
  <si>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</si>
  <si>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</si>
  <si>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</si>
  <si>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</si>
  <si>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</si>
  <si>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</si>
  <si>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</si>
  <si>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</si>
  <si>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</si>
  <si>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</si>
  <si>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</si>
  <si>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</si>
  <si>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</si>
  <si>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</si>
  <si>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</si>
  <si>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</si>
  <si>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</si>
  <si>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</si>
  <si>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</si>
  <si>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</si>
  <si>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</si>
  <si>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</si>
  <si>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</si>
  <si>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</si>
  <si>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</si>
  <si>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</si>
  <si>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</si>
  <si>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</si>
  <si>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</si>
  <si>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</si>
  <si>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</si>
  <si>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</si>
  <si>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</si>
  <si>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</si>
  <si>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</si>
  <si>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</si>
  <si>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</si>
  <si>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</si>
  <si>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</si>
  <si>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</si>
  <si>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</si>
  <si>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</si>
  <si>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</si>
  <si>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</si>
  <si>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</si>
  <si>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</si>
  <si>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</si>
  <si>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</si>
  <si>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</si>
  <si>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</si>
  <si>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</si>
  <si>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</si>
  <si>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</si>
  <si>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</si>
  <si>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</si>
  <si>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</si>
  <si>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</si>
  <si>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</si>
  <si>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</si>
  <si>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</si>
  <si>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</si>
  <si>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</si>
  <si>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</si>
  <si>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</si>
  <si>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</si>
  <si>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</si>
  <si>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</si>
  <si>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</si>
  <si>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</si>
  <si>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</si>
  <si>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</si>
  <si>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</si>
  <si>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</si>
  <si>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</si>
  <si>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</si>
  <si>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</si>
  <si>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</si>
  <si>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</si>
  <si>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</si>
  <si>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</si>
  <si>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</si>
  <si>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</si>
  <si>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</si>
  <si>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</si>
  <si>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</si>
  <si>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</si>
  <si>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</si>
  <si>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</si>
  <si>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</si>
  <si>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</si>
  <si>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</si>
  <si>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</si>
  <si>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</si>
  <si>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</si>
  <si>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</si>
  <si>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</si>
  <si>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</si>
  <si>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</si>
  <si>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</si>
  <si>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</si>
  <si>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</si>
  <si>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</si>
  <si>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</si>
  <si>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</si>
  <si>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</si>
  <si>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</si>
  <si>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</si>
  <si>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</si>
  <si>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</si>
  <si>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</si>
  <si>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</si>
  <si>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</si>
  <si>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</si>
  <si>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</si>
  <si>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</si>
  <si>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</si>
  <si>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</si>
  <si>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</si>
  <si>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</si>
  <si>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</si>
  <si>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</si>
  <si>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</si>
  <si>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</si>
  <si>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</si>
  <si>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</si>
  <si>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</si>
  <si>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</si>
  <si>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</si>
  <si>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</si>
  <si>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</si>
  <si>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</si>
  <si>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</si>
  <si>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</si>
  <si>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</si>
  <si>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</si>
  <si>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</si>
  <si>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</si>
  <si>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</si>
  <si>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</si>
  <si>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</si>
  <si>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</si>
  <si>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</si>
  <si>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</si>
  <si>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</si>
  <si>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</si>
  <si>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</si>
  <si>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</si>
  <si>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</si>
  <si>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</si>
  <si>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</si>
  <si>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</si>
  <si>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</si>
  <si>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</si>
  <si>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</si>
  <si>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</si>
  <si>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</si>
  <si>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</si>
  <si>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</si>
  <si>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</si>
  <si>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</si>
  <si>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</si>
  <si>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</si>
  <si>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</si>
  <si>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</si>
  <si>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</si>
  <si>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</si>
  <si>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</si>
  <si>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</si>
  <si>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</si>
  <si>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</si>
  <si>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</si>
  <si>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</si>
  <si>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</si>
  <si>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</si>
  <si>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</si>
  <si>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</si>
  <si>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</si>
  <si>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</si>
  <si>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</si>
  <si>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</si>
  <si>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</si>
  <si>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</si>
  <si>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</si>
  <si>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</si>
  <si>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</si>
  <si>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</si>
  <si>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</si>
  <si>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</si>
  <si>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</si>
  <si>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</si>
  <si>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</si>
  <si>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</si>
  <si>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</si>
  <si>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</si>
  <si>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</si>
  <si>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</si>
  <si>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</si>
  <si>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</si>
  <si>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</si>
  <si>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</si>
  <si>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</si>
  <si>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</si>
  <si>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</si>
  <si>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</si>
  <si>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</si>
  <si>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</si>
  <si>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</si>
  <si>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</si>
  <si>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</si>
  <si>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</si>
  <si>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</si>
  <si>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</si>
  <si>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</si>
  <si>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</si>
  <si>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</si>
  <si>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</si>
  <si>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</si>
  <si>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</si>
  <si>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</si>
  <si>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</si>
  <si>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</si>
  <si>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</si>
  <si>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</si>
  <si>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</si>
  <si>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</si>
  <si>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</si>
  <si>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</si>
  <si>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</si>
  <si>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</si>
  <si>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</si>
  <si>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</si>
  <si>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</si>
  <si>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</si>
  <si>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</si>
  <si>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</si>
  <si>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</si>
  <si>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</si>
  <si>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</si>
  <si>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</si>
  <si>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</si>
  <si>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</si>
  <si>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</si>
  <si>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</si>
  <si>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</si>
  <si>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</si>
  <si>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</si>
  <si>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</si>
  <si>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</si>
  <si>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</si>
  <si>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</si>
  <si>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</si>
  <si>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</si>
  <si>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</si>
  <si>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</si>
  <si>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</si>
  <si>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</si>
  <si>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</si>
  <si>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</si>
  <si>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</si>
  <si>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</si>
  <si>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</si>
  <si>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</si>
  <si>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</si>
  <si>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</si>
  <si>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</si>
  <si>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</si>
  <si>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</si>
  <si>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</si>
  <si>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</si>
  <si>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</si>
  <si>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</si>
  <si>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</si>
  <si>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</si>
  <si>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</si>
  <si>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</si>
  <si>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</si>
  <si>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</si>
  <si>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</si>
  <si>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</si>
  <si>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</si>
  <si>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</si>
  <si>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</si>
  <si>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</si>
  <si>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</si>
  <si>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</si>
  <si>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</si>
  <si>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</si>
  <si>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</si>
  <si>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</si>
  <si>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</si>
  <si>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</si>
  <si>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</si>
  <si>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</si>
  <si>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</si>
  <si>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</si>
  <si>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</si>
  <si>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</si>
  <si>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</si>
  <si>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</si>
  <si>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</si>
  <si>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</si>
  <si>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</si>
  <si>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</si>
  <si>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</si>
  <si>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</si>
  <si>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</si>
  <si>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</si>
  <si>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</si>
  <si>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</si>
  <si>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</si>
  <si>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</si>
  <si>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</si>
  <si>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</si>
  <si>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</si>
  <si>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</si>
  <si>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</si>
  <si>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</si>
  <si>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</si>
  <si>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</si>
  <si>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</si>
  <si>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</si>
  <si>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</si>
  <si>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</si>
  <si>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</si>
  <si>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</si>
  <si>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</si>
  <si>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</si>
  <si>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</si>
  <si>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</si>
  <si>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</si>
  <si>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</si>
  <si>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</si>
  <si>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</si>
  <si>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</si>
  <si>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</si>
  <si>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</si>
  <si>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</si>
  <si>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</si>
  <si>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</si>
  <si>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</si>
  <si>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</si>
  <si>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</si>
  <si>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</si>
  <si>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</si>
  <si>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</si>
  <si>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</si>
  <si>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</si>
  <si>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</si>
  <si>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</si>
  <si>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</si>
  <si>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</si>
  <si>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</si>
  <si>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</si>
  <si>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</si>
  <si>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</si>
  <si>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</si>
  <si>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</si>
  <si>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</si>
  <si>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</si>
  <si>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</si>
  <si>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</si>
  <si>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</si>
  <si>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</si>
  <si>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</si>
  <si>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</si>
  <si>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</si>
  <si>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</si>
  <si>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</si>
  <si>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</si>
  <si>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</si>
  <si>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</si>
  <si>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</si>
  <si>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</si>
  <si>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</si>
  <si>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</si>
  <si>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</si>
  <si>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</si>
  <si>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</si>
  <si>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</si>
  <si>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</si>
  <si>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</si>
  <si>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</si>
  <si>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</si>
  <si>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</si>
  <si>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</si>
  <si>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</si>
  <si>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</si>
  <si>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</si>
  <si>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</si>
  <si>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</si>
  <si>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</si>
  <si>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</si>
  <si>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</si>
  <si>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</si>
  <si>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</si>
  <si>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</si>
  <si>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</si>
  <si>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</si>
  <si>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</si>
  <si>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</si>
  <si>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</si>
  <si>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</si>
  <si>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</si>
  <si>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</si>
  <si>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</si>
  <si>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</si>
  <si>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</si>
  <si>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</si>
  <si>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</si>
  <si>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</si>
  <si>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</si>
  <si>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</si>
  <si>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</si>
  <si>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</si>
  <si>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</si>
  <si>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</si>
  <si>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</si>
  <si>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</si>
  <si>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</si>
  <si>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</si>
  <si>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</si>
  <si>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</si>
  <si>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</si>
  <si>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</si>
  <si>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</si>
  <si>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</si>
  <si>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</si>
  <si>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</si>
  <si>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</si>
  <si>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</si>
  <si>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</si>
  <si>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</si>
  <si>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</si>
  <si>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</si>
  <si>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</si>
  <si>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</si>
  <si>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</si>
  <si>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</si>
  <si>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</si>
  <si>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</si>
  <si>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</si>
  <si>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</si>
  <si>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</si>
  <si>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</si>
  <si>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</si>
  <si>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</si>
  <si>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</si>
  <si>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</si>
  <si>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</si>
  <si>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</si>
  <si>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</si>
  <si>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</si>
  <si>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</si>
  <si>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</si>
  <si>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</si>
  <si>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</si>
  <si>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</si>
  <si>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</si>
  <si>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</si>
  <si>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</si>
  <si>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</si>
  <si>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</si>
  <si>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</si>
  <si>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</si>
  <si>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</si>
  <si>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</si>
  <si>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</si>
  <si>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</si>
  <si>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</si>
  <si>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</si>
  <si>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</si>
  <si>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</si>
  <si>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</si>
  <si>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</si>
  <si>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</si>
  <si>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</si>
  <si>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</si>
  <si>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</si>
  <si>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</si>
  <si>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</si>
  <si>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</si>
  <si>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</si>
  <si>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</si>
  <si>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</si>
  <si>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</si>
  <si>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</si>
  <si>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</si>
  <si>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</si>
  <si>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</si>
  <si>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</si>
  <si>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</si>
  <si>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</si>
  <si>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</si>
  <si>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</si>
  <si>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</si>
  <si>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</si>
  <si>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</si>
  <si>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</si>
  <si>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</si>
  <si>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</si>
  <si>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</si>
  <si>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</si>
  <si>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</si>
  <si>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</si>
  <si>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</si>
  <si>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</si>
  <si>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</si>
  <si>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</si>
  <si>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</si>
  <si>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</si>
  <si>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</si>
  <si>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</si>
  <si>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</si>
  <si>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</si>
  <si>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</si>
  <si>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</si>
  <si>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</si>
  <si>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</si>
  <si>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</si>
  <si>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</si>
  <si>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</si>
  <si>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</si>
  <si>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</si>
  <si>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</si>
  <si>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</si>
  <si>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</si>
  <si>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</si>
  <si>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</si>
  <si>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</si>
  <si>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</si>
  <si>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</si>
  <si>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</si>
  <si>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</si>
  <si>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</si>
  <si>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</si>
  <si>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</si>
  <si>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</si>
  <si>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</si>
  <si>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</si>
  <si>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</si>
  <si>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</si>
  <si>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</si>
  <si>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</si>
  <si>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</si>
  <si>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</si>
  <si>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</si>
  <si>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</si>
  <si>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</si>
  <si>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</si>
  <si>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</si>
  <si>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</si>
  <si>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</si>
  <si>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</si>
  <si>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</si>
  <si>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</si>
  <si>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</si>
  <si>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</si>
  <si>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</si>
  <si>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</si>
  <si>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</si>
  <si>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</si>
  <si>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</si>
  <si>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</si>
  <si>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</si>
  <si>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</si>
  <si>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</si>
  <si>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</si>
  <si>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</si>
  <si>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</si>
  <si>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</si>
  <si>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</si>
  <si>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</si>
  <si>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</si>
  <si>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</si>
  <si>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</si>
  <si>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</si>
  <si>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</si>
  <si>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</si>
  <si>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</si>
  <si>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</si>
  <si>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</si>
  <si>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</si>
  <si>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</si>
  <si>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</si>
  <si>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</si>
  <si>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</si>
  <si>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</si>
  <si>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</si>
  <si>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</si>
  <si>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</si>
  <si>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</si>
  <si>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</si>
  <si>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</si>
  <si>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</si>
  <si>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</si>
  <si>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</si>
  <si>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</si>
  <si>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</si>
  <si>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</si>
  <si>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</si>
  <si>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</si>
  <si>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</si>
  <si>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</si>
  <si>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</si>
  <si>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</si>
  <si>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</si>
  <si>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</si>
  <si>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</si>
  <si>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</si>
  <si>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</si>
  <si>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</si>
  <si>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</si>
  <si>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</si>
  <si>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</si>
  <si>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</si>
  <si>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</si>
  <si>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</si>
  <si>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</si>
  <si>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</si>
  <si>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</si>
  <si>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</si>
  <si>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</si>
  <si>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</si>
  <si>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</si>
  <si>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</si>
  <si>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</si>
  <si>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</si>
  <si>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</si>
  <si>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</si>
  <si>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</si>
  <si>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</si>
  <si>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</si>
  <si>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</si>
  <si>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</si>
  <si>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</si>
  <si>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</si>
  <si>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</si>
  <si>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</si>
  <si>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</si>
  <si>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</si>
  <si>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</si>
  <si>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</si>
  <si>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</si>
  <si>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</si>
  <si>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</si>
  <si>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</si>
  <si>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</si>
  <si>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</si>
  <si>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</si>
  <si>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</si>
  <si>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</si>
  <si>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</si>
  <si>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</si>
  <si>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</si>
  <si>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</si>
  <si>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</si>
  <si>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</si>
  <si>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</si>
  <si>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</si>
  <si>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</si>
  <si>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</si>
  <si>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</si>
  <si>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</si>
  <si>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</si>
  <si>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</si>
  <si>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</si>
  <si>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</si>
  <si>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</si>
  <si>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</si>
  <si>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</si>
  <si>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</si>
  <si>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</si>
  <si>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</si>
  <si>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</si>
  <si>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</si>
  <si>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</si>
  <si>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</si>
  <si>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</si>
  <si>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</si>
  <si>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</si>
  <si>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</si>
  <si>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</si>
  <si>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</si>
  <si>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</si>
  <si>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</si>
  <si>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</si>
  <si>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</si>
  <si>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</si>
  <si>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</si>
  <si>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</si>
  <si>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</si>
  <si>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</si>
  <si>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</si>
  <si>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</si>
  <si>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</si>
  <si>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</si>
  <si>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</si>
  <si>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</si>
  <si>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</si>
  <si>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</si>
  <si>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</si>
  <si>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</si>
  <si>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</si>
  <si>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</si>
  <si>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</si>
  <si>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</si>
  <si>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</si>
  <si>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</si>
  <si>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</si>
  <si>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</si>
  <si>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</si>
  <si>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</si>
  <si>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</si>
  <si>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</si>
  <si>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</si>
  <si>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</si>
  <si>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</si>
  <si>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</si>
  <si>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</si>
  <si>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</si>
  <si>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</si>
  <si>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</si>
  <si>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</si>
  <si>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</si>
  <si>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</si>
  <si>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</si>
  <si>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</si>
  <si>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</si>
  <si>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</si>
  <si>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</si>
  <si>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</si>
  <si>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</si>
  <si>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</si>
  <si>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</si>
  <si>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</si>
  <si>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</si>
  <si>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</si>
  <si>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</si>
  <si>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</si>
  <si>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</si>
  <si>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</si>
  <si>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</si>
  <si>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</si>
  <si>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</si>
  <si>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</si>
  <si>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</si>
  <si>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</si>
  <si>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</si>
  <si>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</si>
  <si>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</si>
  <si>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</si>
  <si>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</si>
  <si>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</si>
  <si>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</si>
  <si>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</si>
  <si>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</si>
  <si>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</si>
  <si>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</si>
  <si>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</si>
  <si>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</si>
  <si>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</si>
  <si>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</si>
  <si>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</si>
  <si>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</si>
  <si>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</si>
  <si>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</si>
  <si>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</si>
  <si>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</si>
  <si>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</si>
  <si>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</si>
  <si>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</si>
  <si>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</si>
  <si>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</si>
  <si>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</si>
  <si>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</si>
  <si>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</si>
  <si>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</si>
  <si>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</si>
  <si>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</si>
  <si>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</si>
  <si>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</si>
  <si>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</si>
  <si>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</si>
  <si>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</si>
  <si>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</si>
  <si>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</si>
  <si>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</si>
  <si>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</si>
  <si>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</si>
  <si>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</si>
  <si>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</si>
  <si>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</si>
  <si>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</si>
  <si>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</si>
  <si>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</si>
  <si>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</si>
  <si>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</si>
  <si>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</si>
  <si>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</si>
  <si>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</si>
  <si>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</si>
  <si>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</si>
  <si>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</si>
  <si>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</si>
  <si>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</si>
  <si>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</si>
  <si>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</si>
  <si>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</si>
  <si>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</si>
  <si>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</si>
  <si>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</si>
  <si>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</si>
  <si>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</si>
  <si>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</si>
  <si>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</si>
  <si>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</si>
  <si>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</si>
  <si>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</si>
  <si>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</si>
  <si>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</si>
  <si>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</si>
  <si>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</si>
  <si>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</si>
  <si>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</si>
  <si>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</si>
  <si>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</si>
  <si>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</si>
  <si>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</si>
  <si>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</si>
  <si>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</si>
  <si>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</si>
  <si>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</si>
  <si>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</si>
  <si>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</si>
  <si>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</si>
  <si>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</si>
  <si>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</si>
  <si>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</si>
  <si>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</si>
  <si>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</si>
  <si>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</si>
  <si>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</si>
  <si>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</si>
  <si>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</si>
  <si>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</si>
  <si>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</si>
  <si>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</si>
  <si>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</si>
  <si>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</si>
  <si>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</si>
  <si>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</si>
  <si>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</si>
  <si>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</si>
  <si>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</si>
  <si>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</si>
  <si>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</si>
  <si>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</si>
  <si>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</si>
  <si>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</si>
  <si>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</si>
  <si>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</si>
  <si>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</si>
  <si>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</si>
  <si>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</si>
  <si>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</si>
  <si>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</si>
  <si>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</si>
  <si>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</si>
  <si>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</si>
  <si>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</si>
  <si>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</si>
  <si>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</si>
  <si>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</si>
  <si>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</si>
  <si>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</si>
  <si>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</si>
  <si>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</si>
  <si>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</si>
  <si>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</si>
  <si>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</si>
  <si>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</si>
  <si>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</si>
  <si>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</si>
  <si>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</si>
  <si>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</si>
  <si>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</si>
  <si>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</si>
  <si>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</si>
  <si>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</si>
  <si>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</si>
  <si>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</si>
  <si>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</si>
  <si>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</si>
  <si>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</si>
  <si>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</si>
  <si>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</si>
  <si>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</si>
  <si>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</si>
  <si>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</si>
  <si>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</si>
  <si>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</si>
  <si>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</si>
  <si>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</si>
  <si>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</si>
  <si>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</si>
  <si>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</si>
  <si>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</si>
  <si>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</si>
  <si>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</si>
  <si>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</si>
  <si>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</si>
  <si>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</si>
  <si>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</si>
  <si>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</si>
  <si>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</si>
  <si>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</si>
  <si>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</si>
  <si>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</si>
  <si>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</si>
  <si>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</si>
  <si>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</si>
  <si>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</si>
  <si>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</si>
  <si>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</si>
  <si>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</si>
  <si>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</si>
  <si>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</si>
  <si>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</si>
  <si>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</si>
  <si>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</si>
  <si>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</si>
  <si>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</si>
  <si>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</si>
  <si>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</si>
  <si>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</si>
  <si>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</si>
  <si>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</si>
  <si>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</si>
  <si>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</si>
  <si>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</si>
  <si>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</si>
  <si>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</si>
  <si>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</si>
  <si>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</si>
  <si>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</si>
  <si>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</si>
  <si>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</si>
  <si>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</si>
  <si>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</si>
  <si>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</si>
  <si>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</si>
  <si>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</si>
  <si>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</si>
  <si>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</si>
  <si>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</si>
  <si>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</si>
  <si>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</si>
  <si>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</si>
  <si>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</si>
  <si>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</si>
  <si>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</si>
  <si>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</si>
  <si>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</si>
  <si>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</si>
  <si>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</si>
  <si>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</si>
  <si>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</si>
  <si>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</si>
  <si>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</si>
  <si>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</si>
  <si>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</si>
  <si>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</si>
  <si>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</si>
  <si>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</si>
  <si>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</si>
  <si>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</si>
  <si>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</si>
  <si>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</si>
  <si>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</si>
  <si>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</si>
  <si>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</si>
  <si>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</si>
  <si>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</si>
  <si>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</si>
  <si>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</si>
  <si>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</si>
  <si>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</si>
  <si>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</si>
  <si>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</si>
  <si>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</si>
  <si>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</si>
  <si>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</si>
  <si>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</si>
  <si>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</si>
  <si>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</si>
  <si>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</si>
  <si>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</si>
  <si>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</si>
  <si>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</si>
  <si>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</si>
  <si>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</si>
  <si>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</si>
  <si>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</si>
  <si>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</si>
  <si>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</si>
  <si>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</si>
  <si>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</si>
  <si>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</si>
  <si>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</si>
  <si>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</si>
  <si>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</si>
  <si>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</si>
  <si>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</si>
  <si>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</si>
  <si>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</si>
  <si>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</si>
  <si>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</si>
  <si>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</si>
  <si>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</si>
  <si>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</si>
  <si>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</si>
  <si>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</si>
  <si>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</si>
  <si>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</si>
  <si>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</si>
  <si>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</si>
  <si>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</si>
  <si>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</si>
  <si>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</si>
  <si>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</si>
  <si>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</si>
  <si>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</si>
  <si>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</si>
  <si>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</si>
  <si>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</si>
  <si>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</si>
  <si>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</si>
  <si>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</si>
  <si>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</si>
  <si>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</si>
  <si>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</si>
  <si>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</si>
  <si>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</si>
  <si>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</si>
  <si>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</si>
  <si>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</si>
  <si>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</si>
  <si>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</si>
  <si>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</si>
  <si>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</si>
  <si>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</si>
  <si>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</si>
  <si>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</si>
  <si>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</si>
  <si>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</si>
  <si>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</si>
  <si>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</si>
  <si>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</si>
  <si>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</si>
  <si>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</si>
  <si>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</si>
  <si>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</si>
  <si>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</si>
  <si>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</si>
  <si>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</si>
  <si>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</si>
  <si>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</si>
  <si>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</si>
  <si>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</si>
  <si>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</si>
  <si>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</si>
  <si>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</si>
  <si>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</si>
  <si>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</si>
  <si>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</si>
  <si>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</si>
  <si>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</si>
  <si>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</si>
  <si>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</si>
  <si>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</si>
  <si>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</si>
  <si>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</si>
  <si>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</si>
  <si>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</si>
  <si>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</si>
  <si>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</si>
  <si>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</si>
  <si>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</si>
  <si>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</si>
  <si>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</si>
  <si>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</si>
  <si>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</si>
  <si>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</si>
  <si>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</si>
  <si>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</si>
  <si>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</si>
  <si>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</si>
  <si>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</si>
  <si>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</si>
  <si>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</si>
  <si>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</si>
  <si>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</si>
  <si>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</si>
  <si>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</si>
  <si>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</si>
  <si>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</si>
  <si>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</si>
  <si>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</si>
  <si>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</si>
  <si>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</si>
  <si>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</si>
  <si>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</si>
  <si>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</si>
  <si>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</si>
  <si>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</si>
  <si>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</si>
  <si>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</si>
  <si>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</si>
  <si>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</si>
  <si>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</si>
  <si>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</si>
  <si>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</si>
  <si>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</si>
  <si>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</si>
  <si>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</si>
  <si>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</si>
  <si>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</si>
  <si>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</si>
  <si>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</si>
  <si>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</si>
  <si>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</si>
  <si>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</si>
  <si>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</si>
  <si>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</si>
  <si>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</si>
  <si>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</si>
  <si>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</si>
  <si>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</si>
  <si>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</si>
  <si>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</si>
  <si>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</si>
  <si>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</si>
  <si>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</si>
  <si>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</si>
  <si>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</si>
  <si>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</si>
  <si>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</si>
  <si>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</si>
  <si>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</si>
  <si>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</si>
  <si>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</si>
  <si>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</si>
  <si>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</si>
  <si>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</si>
  <si>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</si>
  <si>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</si>
  <si>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</si>
  <si>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</si>
  <si>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</si>
  <si>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</si>
  <si>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</si>
  <si>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</si>
  <si>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</si>
  <si>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</si>
  <si>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</si>
  <si>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</si>
  <si>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</si>
  <si>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</si>
  <si>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</si>
  <si>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</si>
  <si>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</si>
  <si>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</si>
  <si>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</si>
  <si>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</si>
  <si>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</si>
  <si>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</si>
  <si>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</si>
  <si>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</si>
  <si>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</si>
  <si>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</si>
  <si>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</si>
  <si>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</si>
  <si>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</si>
  <si>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</si>
  <si>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</si>
  <si>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</si>
  <si>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</si>
  <si>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</si>
  <si>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</si>
  <si>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</si>
  <si>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</si>
  <si>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</si>
  <si>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</si>
  <si>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</si>
  <si>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</si>
  <si>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</si>
  <si>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</si>
  <si>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</si>
  <si>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</si>
  <si>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</si>
  <si>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</si>
  <si>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</si>
  <si>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</si>
  <si>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</si>
  <si>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</si>
  <si>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</si>
  <si>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</si>
  <si>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</si>
  <si>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</si>
  <si>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</si>
  <si>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</si>
  <si>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</si>
  <si>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</si>
  <si>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</si>
  <si>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</si>
  <si>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</si>
  <si>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</si>
  <si>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</si>
  <si>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</si>
  <si>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</si>
  <si>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</si>
  <si>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</si>
  <si>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</si>
  <si>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</si>
  <si>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</si>
  <si>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</si>
  <si>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</si>
  <si>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</si>
  <si>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</si>
  <si>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</si>
  <si>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</si>
  <si>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</si>
  <si>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</si>
  <si>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</si>
  <si>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</si>
  <si>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</si>
  <si>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</si>
  <si>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</si>
  <si>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</si>
  <si>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</si>
  <si>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</si>
  <si>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</si>
  <si>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</si>
  <si>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</si>
  <si>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</si>
  <si>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</si>
  <si>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</si>
  <si>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</si>
  <si>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</si>
  <si>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</si>
  <si>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</si>
  <si>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</si>
  <si>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</si>
  <si>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</si>
  <si>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</si>
  <si>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</si>
  <si>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</si>
  <si>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</si>
  <si>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</si>
  <si>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</si>
  <si>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</si>
  <si>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</si>
  <si>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</si>
  <si>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</si>
  <si>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</si>
  <si>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</si>
  <si>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</si>
  <si>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</si>
  <si>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</si>
  <si>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</si>
  <si>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</si>
  <si>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</si>
  <si>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</si>
  <si>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</si>
  <si>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</si>
  <si>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</si>
  <si>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</si>
  <si>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</si>
  <si>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</si>
  <si>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</si>
  <si>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</si>
  <si>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</si>
  <si>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</si>
  <si>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</si>
  <si>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</si>
  <si>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</si>
  <si>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</si>
  <si>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</si>
  <si>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</si>
  <si>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</si>
  <si>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</si>
  <si>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</si>
  <si>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</si>
  <si>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</si>
  <si>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</si>
  <si>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</si>
  <si>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</si>
  <si>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</si>
  <si>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</si>
  <si>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</si>
  <si>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</si>
  <si>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</si>
  <si>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</si>
  <si>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</si>
  <si>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</si>
  <si>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</si>
  <si>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</si>
  <si>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</si>
  <si>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</si>
  <si>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</si>
  <si>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</si>
  <si>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</si>
  <si>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</si>
  <si>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</si>
  <si>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</si>
  <si>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</si>
  <si>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</si>
  <si>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</si>
  <si>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</si>
  <si>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</si>
  <si>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</si>
  <si>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</si>
  <si>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</si>
  <si>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</si>
  <si>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</si>
  <si>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</si>
  <si>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</si>
  <si>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</si>
  <si>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</si>
  <si>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</si>
  <si>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</si>
  <si>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</si>
  <si>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</si>
  <si>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</si>
  <si>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</si>
  <si>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</si>
  <si>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</si>
  <si>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</si>
  <si>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</si>
  <si>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</si>
  <si>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</si>
  <si>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</si>
  <si>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</si>
  <si>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</si>
  <si>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</si>
  <si>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</si>
  <si>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</si>
  <si>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</si>
  <si>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</si>
  <si>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</si>
  <si>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</si>
  <si>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</si>
  <si>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</si>
  <si>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</si>
  <si>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</si>
  <si>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</si>
  <si>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</si>
  <si>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</si>
  <si>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</si>
  <si>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</si>
  <si>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</si>
  <si>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</si>
  <si>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</si>
  <si>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</si>
  <si>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</si>
  <si>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</si>
  <si>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</si>
  <si>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</si>
  <si>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</si>
  <si>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</si>
  <si>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</si>
  <si>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</si>
  <si>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</si>
  <si>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</si>
  <si>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</si>
  <si>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</si>
  <si>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</si>
  <si>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</si>
  <si>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</si>
  <si>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</si>
  <si>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</si>
  <si>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</si>
  <si>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</si>
  <si>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</si>
  <si>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</si>
  <si>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</si>
  <si>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</si>
  <si>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</si>
  <si>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</si>
  <si>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</si>
  <si>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</si>
  <si>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</si>
  <si>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</si>
  <si>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</si>
  <si>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</si>
  <si>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</si>
  <si>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</si>
  <si>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</si>
  <si>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</si>
  <si>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</si>
  <si>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</si>
  <si>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</si>
  <si>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</si>
  <si>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</si>
  <si>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</si>
  <si>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</si>
  <si>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</si>
  <si>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</si>
  <si>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</si>
  <si>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</si>
  <si>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</si>
  <si>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</si>
  <si>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</si>
  <si>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</si>
  <si>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</si>
  <si>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</si>
  <si>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</si>
  <si>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</si>
  <si>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</si>
  <si>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</si>
  <si>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</si>
  <si>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</si>
  <si>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</si>
  <si>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</si>
  <si>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</si>
  <si>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</si>
  <si>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</si>
  <si>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</si>
  <si>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</si>
  <si>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</si>
  <si>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</si>
  <si>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</si>
  <si>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</si>
  <si>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</si>
  <si>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</si>
  <si>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</si>
  <si>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</si>
  <si>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</si>
  <si>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</si>
  <si>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</si>
  <si>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</si>
  <si>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</si>
  <si>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</si>
  <si>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</si>
  <si>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</si>
  <si>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</si>
  <si>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</si>
  <si>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</si>
  <si>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</si>
  <si>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</si>
  <si>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</si>
  <si>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</si>
  <si>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</si>
  <si>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</si>
  <si>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</si>
  <si>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</si>
  <si>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</si>
  <si>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</si>
  <si>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</si>
  <si>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</si>
  <si>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</si>
  <si>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</si>
  <si>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</si>
  <si>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</si>
  <si>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</si>
  <si>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</si>
  <si>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</si>
  <si>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</si>
  <si>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</si>
  <si>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</si>
  <si>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</si>
  <si>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</si>
  <si>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</si>
  <si>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</si>
  <si>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</si>
  <si>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</si>
  <si>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</si>
  <si>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</si>
  <si>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</si>
  <si>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</si>
  <si>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</si>
  <si>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</si>
  <si>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</si>
  <si>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</si>
  <si>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</si>
  <si>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</si>
  <si>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</si>
  <si>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</si>
  <si>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</si>
  <si>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</si>
  <si>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</si>
  <si>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</si>
  <si>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</si>
  <si>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</si>
  <si>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</si>
  <si>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</si>
  <si>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</si>
  <si>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</si>
  <si>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</si>
  <si>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</si>
  <si>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</si>
  <si>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</si>
  <si>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</si>
  <si>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</si>
  <si>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</si>
  <si>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</si>
  <si>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</si>
  <si>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</si>
  <si>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</si>
  <si>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</si>
  <si>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</si>
  <si>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</si>
  <si>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</si>
  <si>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</si>
  <si>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</si>
  <si>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</si>
  <si>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</si>
  <si>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</si>
  <si>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</si>
  <si>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</si>
  <si>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</si>
  <si>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</si>
  <si>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</si>
  <si>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</si>
  <si>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</si>
  <si>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</si>
  <si>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</si>
  <si>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</si>
  <si>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</si>
  <si>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</si>
  <si>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</si>
  <si>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</si>
  <si>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</si>
  <si>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</si>
  <si>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</si>
  <si>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</si>
  <si>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</si>
  <si>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</si>
  <si>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</si>
  <si>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</si>
  <si>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</si>
  <si>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</si>
  <si>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</si>
  <si>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</si>
  <si>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</si>
  <si>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</si>
  <si>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</si>
  <si>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</si>
  <si>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</si>
  <si>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</si>
  <si>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</si>
  <si>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</si>
  <si>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</si>
  <si>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</si>
  <si>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</si>
  <si>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</si>
  <si>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</si>
  <si>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</si>
  <si>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</si>
  <si>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</si>
  <si>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</si>
  <si>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</si>
  <si>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</si>
  <si>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</si>
  <si>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</si>
  <si>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</si>
  <si>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</si>
  <si>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</si>
  <si>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</si>
  <si>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</si>
  <si>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</si>
  <si>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</si>
  <si>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</si>
  <si>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</si>
  <si>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</si>
  <si>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</si>
  <si>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</si>
  <si>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</si>
  <si>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</si>
  <si>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</si>
  <si>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</si>
  <si>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</si>
  <si>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</si>
  <si>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</si>
  <si>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</si>
  <si>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</si>
  <si>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</si>
  <si>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</si>
  <si>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</si>
  <si>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</si>
  <si>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</si>
  <si>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</si>
  <si>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</si>
  <si>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</si>
  <si>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</si>
  <si>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</si>
  <si>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</si>
  <si>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</si>
  <si>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</si>
  <si>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</si>
  <si>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</si>
  <si>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</si>
  <si>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</si>
  <si>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</si>
  <si>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</si>
  <si>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</si>
  <si>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</si>
  <si>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</si>
  <si>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</si>
  <si>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</si>
  <si>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</si>
  <si>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</si>
  <si>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</si>
  <si>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</si>
  <si>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</si>
  <si>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</si>
  <si>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</si>
  <si>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</si>
  <si>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</si>
  <si>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</si>
  <si>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</si>
  <si>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</si>
  <si>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</si>
  <si>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</si>
  <si>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</si>
  <si>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</si>
  <si>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</si>
  <si>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</si>
  <si>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</si>
  <si>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</si>
  <si>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</si>
  <si>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</si>
  <si>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</si>
  <si>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</si>
  <si>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</si>
  <si>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</si>
  <si>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</si>
  <si>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</si>
  <si>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</si>
  <si>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</si>
  <si>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</si>
  <si>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</si>
  <si>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</si>
  <si>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</si>
  <si>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</si>
  <si>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</si>
  <si>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</si>
  <si>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</si>
  <si>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</si>
  <si>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</si>
  <si>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</si>
  <si>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</si>
  <si>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</si>
  <si>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</si>
  <si>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</si>
  <si>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</si>
  <si>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</si>
  <si>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</si>
  <si>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</si>
  <si>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</si>
  <si>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</si>
  <si>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</si>
  <si>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</si>
  <si>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</si>
  <si>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</si>
  <si>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</si>
  <si>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</si>
  <si>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</si>
  <si>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</si>
  <si>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</si>
  <si>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</si>
  <si>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</si>
  <si>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</si>
  <si>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</si>
  <si>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</si>
  <si>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</si>
  <si>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</si>
  <si>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</si>
  <si>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</si>
  <si>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</si>
  <si>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</si>
  <si>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</si>
  <si>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</si>
  <si>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</si>
  <si>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</si>
  <si>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</si>
  <si>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</si>
  <si>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</si>
  <si>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</si>
  <si>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</si>
  <si>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</si>
  <si>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</si>
  <si>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</si>
  <si>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</si>
  <si>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</si>
  <si>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</si>
  <si>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</si>
  <si>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</si>
  <si>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</si>
  <si>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</si>
  <si>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</si>
  <si>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</si>
  <si>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</si>
  <si>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</si>
  <si>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</si>
  <si>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</si>
  <si>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</si>
  <si>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</si>
  <si>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</si>
  <si>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</si>
  <si>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</si>
  <si>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</si>
  <si>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</si>
  <si>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</si>
  <si>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</si>
  <si>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</si>
  <si>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</si>
  <si>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</si>
  <si>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</si>
  <si>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</si>
  <si>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</si>
  <si>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</si>
  <si>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</si>
  <si>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</si>
  <si>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</si>
  <si>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</si>
  <si>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</si>
  <si>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</si>
  <si>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</si>
  <si>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</si>
  <si>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</si>
  <si>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</si>
  <si>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</si>
  <si>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</si>
  <si>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</si>
  <si>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</si>
  <si>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</si>
  <si>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</si>
  <si>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</si>
  <si>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</si>
  <si>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</si>
  <si>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</si>
  <si>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</si>
  <si>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</si>
  <si>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</si>
  <si>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</si>
  <si>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</si>
  <si>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</si>
  <si>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</si>
  <si>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</si>
  <si>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</si>
  <si>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</si>
  <si>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</si>
  <si>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</si>
  <si>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</si>
  <si>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</si>
  <si>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</si>
  <si>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</si>
  <si>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</si>
  <si>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</si>
  <si>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</si>
  <si>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</si>
  <si>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</si>
  <si>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</si>
  <si>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</si>
  <si>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</si>
  <si>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</si>
  <si>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</si>
  <si>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</si>
  <si>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</si>
  <si>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</si>
  <si>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</si>
  <si>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</si>
  <si>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</si>
  <si>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</si>
  <si>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</si>
  <si>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</si>
  <si>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</si>
  <si>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</si>
  <si>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</si>
  <si>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</si>
  <si>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</si>
  <si>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</si>
  <si>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</si>
  <si>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</si>
  <si>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</si>
  <si>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</si>
  <si>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</si>
  <si>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</si>
  <si>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</si>
  <si>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</si>
  <si>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</si>
  <si>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</si>
  <si>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</si>
  <si>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</si>
  <si>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</si>
  <si>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</si>
  <si>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</si>
  <si>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</si>
  <si>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</si>
  <si>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</si>
  <si>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</si>
  <si>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</si>
  <si>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</si>
  <si>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</si>
  <si>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</si>
  <si>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</si>
  <si>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</si>
  <si>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</si>
  <si>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</si>
  <si>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</si>
  <si>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</si>
  <si>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</si>
  <si>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</si>
  <si>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</si>
  <si>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</si>
  <si>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</si>
  <si>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</si>
  <si>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</si>
  <si>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</si>
  <si>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</si>
  <si>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</si>
  <si>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</si>
  <si>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</si>
  <si>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</si>
  <si>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</si>
  <si>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</si>
  <si>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</si>
  <si>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</si>
  <si>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</si>
  <si>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</si>
  <si>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</si>
  <si>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</si>
  <si>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</si>
  <si>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</si>
  <si>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</si>
  <si>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</si>
  <si>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</si>
  <si>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</si>
  <si>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</si>
  <si>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</si>
  <si>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</si>
  <si>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</si>
  <si>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</si>
  <si>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</si>
  <si>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</si>
  <si>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</si>
  <si>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</si>
  <si>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</si>
  <si>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</si>
  <si>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</si>
  <si>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</si>
  <si>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</si>
  <si>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</si>
  <si>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</si>
  <si>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</si>
  <si>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</si>
  <si>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</si>
  <si>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</si>
  <si>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</si>
  <si>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</si>
  <si>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</si>
  <si>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</si>
  <si>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</si>
  <si>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</si>
  <si>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</si>
  <si>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</si>
  <si>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</si>
  <si>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</si>
  <si>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</si>
  <si>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</si>
  <si>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</si>
  <si>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</si>
  <si>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</si>
  <si>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</si>
  <si>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</si>
  <si>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</si>
  <si>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</si>
  <si>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</si>
  <si>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</si>
  <si>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</si>
  <si>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</si>
  <si>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</si>
  <si>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</si>
  <si>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</si>
  <si>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</si>
  <si>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</si>
  <si>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</si>
  <si>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</si>
  <si>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</si>
  <si>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</si>
  <si>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</si>
  <si>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</si>
  <si>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</si>
  <si>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</si>
  <si>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</si>
  <si>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</si>
  <si>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</si>
  <si>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</si>
  <si>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</si>
  <si>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</si>
  <si>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</si>
  <si>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</si>
  <si>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</si>
  <si>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</si>
  <si>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</si>
  <si>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</si>
  <si>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</si>
  <si>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</si>
  <si>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</si>
  <si>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</si>
  <si>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</si>
  <si>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</si>
  <si>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</si>
  <si>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</si>
  <si>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</si>
  <si>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</si>
  <si>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</si>
  <si>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</si>
  <si>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</si>
  <si>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</si>
  <si>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</si>
  <si>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</si>
  <si>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</si>
  <si>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</si>
  <si>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</si>
  <si>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</si>
  <si>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</si>
  <si>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</si>
  <si>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</si>
  <si>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</si>
  <si>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</si>
  <si>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</si>
  <si>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</si>
  <si>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</si>
  <si>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</si>
  <si>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</si>
  <si>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</si>
  <si>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</si>
  <si>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</si>
  <si>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</si>
  <si>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</si>
  <si>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</si>
  <si>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</si>
  <si>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</si>
  <si>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</si>
  <si>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</si>
  <si>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</si>
  <si>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</si>
  <si>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</si>
  <si>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</si>
  <si>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</si>
  <si>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</si>
  <si>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</si>
  <si>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</si>
  <si>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</si>
  <si>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</si>
  <si>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</si>
  <si>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</si>
  <si>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</si>
  <si>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</si>
  <si>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</si>
  <si>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</si>
  <si>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</si>
  <si>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</si>
  <si>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</si>
  <si>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</si>
  <si>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</si>
  <si>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</si>
  <si>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</si>
  <si>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</si>
  <si>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</si>
  <si>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</si>
  <si>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</si>
  <si>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</si>
  <si>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</si>
  <si>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</si>
  <si>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</si>
  <si>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</si>
  <si>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</si>
  <si>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</si>
  <si>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</si>
  <si>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</si>
  <si>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</si>
  <si>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</si>
  <si>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</si>
  <si>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</si>
  <si>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</si>
  <si>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</si>
  <si>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</si>
  <si>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</si>
  <si>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</si>
  <si>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</si>
  <si>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</si>
  <si>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</si>
  <si>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</si>
  <si>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</si>
  <si>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</si>
  <si>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</si>
  <si>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</si>
  <si>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</si>
  <si>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</si>
  <si>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</si>
  <si>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</si>
  <si>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</si>
  <si>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</si>
  <si>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</si>
  <si>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</si>
  <si>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</si>
  <si>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</si>
  <si>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</si>
  <si>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</si>
  <si>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</si>
  <si>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</si>
  <si>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</si>
  <si>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</si>
  <si>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</si>
  <si>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</si>
  <si>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</si>
  <si>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</si>
  <si>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</si>
  <si>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</si>
  <si>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</si>
  <si>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</si>
  <si>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</si>
  <si>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</si>
  <si>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</si>
  <si>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</si>
  <si>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</si>
  <si>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</si>
  <si>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</si>
  <si>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</si>
  <si>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</si>
  <si>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</si>
  <si>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</si>
  <si>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</si>
  <si>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</si>
  <si>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</si>
  <si>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</si>
  <si>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</si>
  <si>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</si>
  <si>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</si>
  <si>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</si>
  <si>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</si>
  <si>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</si>
  <si>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</si>
  <si>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</si>
  <si>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</si>
  <si>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</si>
  <si>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</si>
  <si>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</si>
  <si>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</si>
  <si>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</si>
  <si>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</si>
  <si>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</si>
  <si>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</si>
  <si>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</si>
  <si>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</si>
  <si>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</si>
  <si>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</si>
  <si>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</si>
  <si>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</si>
  <si>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</si>
  <si>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</si>
  <si>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</si>
  <si>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</si>
  <si>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</si>
  <si>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</si>
  <si>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</si>
  <si>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</si>
  <si>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</si>
  <si>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</si>
  <si>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</si>
  <si>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</si>
  <si>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</si>
  <si>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</si>
  <si>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</si>
  <si>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</si>
  <si>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</si>
  <si>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</si>
  <si>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</si>
  <si>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</si>
  <si>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</si>
  <si>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</si>
  <si>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</si>
  <si>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</si>
  <si>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</si>
  <si>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</si>
  <si>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</si>
  <si>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</si>
  <si>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</si>
  <si>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</si>
  <si>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</si>
  <si>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</si>
  <si>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</si>
  <si>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</si>
  <si>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</si>
  <si>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</si>
  <si>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</si>
  <si>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</si>
  <si>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</si>
  <si>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</si>
  <si>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</si>
  <si>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</si>
  <si>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</si>
  <si>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</si>
  <si>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</si>
  <si>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</si>
  <si>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</si>
  <si>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</si>
  <si>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</si>
  <si>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</si>
  <si>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</si>
  <si>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</si>
  <si>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</si>
  <si>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</si>
  <si>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</si>
  <si>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</si>
  <si>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</si>
  <si>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</si>
  <si>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</si>
  <si>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</si>
  <si>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</si>
  <si>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</si>
  <si>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</si>
  <si>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</si>
  <si>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</si>
  <si>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</si>
  <si>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</si>
  <si>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</si>
  <si>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</si>
  <si>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</si>
  <si>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</si>
  <si>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</si>
  <si>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</si>
  <si>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</si>
  <si>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</si>
  <si>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</si>
  <si>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</si>
  <si>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</si>
  <si>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</si>
  <si>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</si>
  <si>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</si>
  <si>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</si>
  <si>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</si>
  <si>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</si>
  <si>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</si>
  <si>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</si>
  <si>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</si>
  <si>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</si>
  <si>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</si>
  <si>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</si>
  <si>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</si>
  <si>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</si>
  <si>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</si>
  <si>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</si>
  <si>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</si>
  <si>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</si>
  <si>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</si>
  <si>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</si>
  <si>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</si>
  <si>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</si>
  <si>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</si>
  <si>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</si>
  <si>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</si>
  <si>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</si>
  <si>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</si>
  <si>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</si>
  <si>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</si>
  <si>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</si>
  <si>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</si>
  <si>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</si>
  <si>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</si>
  <si>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</si>
  <si>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</si>
  <si>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</si>
  <si>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</si>
  <si>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</si>
  <si>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</si>
  <si>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</si>
  <si>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</si>
  <si>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</si>
  <si>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</si>
  <si>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</si>
  <si>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</si>
  <si>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</si>
  <si>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</si>
  <si>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</si>
  <si>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</si>
  <si>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</si>
  <si>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</si>
  <si>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</si>
  <si>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</si>
  <si>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</si>
  <si>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</si>
  <si>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</si>
  <si>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</si>
  <si>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</si>
  <si>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</si>
  <si>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</si>
  <si>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</si>
  <si>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</si>
  <si>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</si>
  <si>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</si>
  <si>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</si>
  <si>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</si>
  <si>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</si>
  <si>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</si>
  <si>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</si>
  <si>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</si>
  <si>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</si>
  <si>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</si>
  <si>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</si>
  <si>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</si>
  <si>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</si>
  <si>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</si>
  <si>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</si>
  <si>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</si>
  <si>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</si>
  <si>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</si>
  <si>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</si>
  <si>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</si>
  <si>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</si>
  <si>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</si>
  <si>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</si>
  <si>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</si>
  <si>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</si>
  <si>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</si>
  <si>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</si>
  <si>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</si>
  <si>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</si>
  <si>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</si>
  <si>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</si>
  <si>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</si>
  <si>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</si>
  <si>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</si>
  <si>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</si>
  <si>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</si>
  <si>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</si>
  <si>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</si>
  <si>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</si>
  <si>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</si>
  <si>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</si>
  <si>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</si>
  <si>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</si>
  <si>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</si>
  <si>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</si>
  <si>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</si>
  <si>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</si>
  <si>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</si>
  <si>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</si>
  <si>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</si>
  <si>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</si>
  <si>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</si>
  <si>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</si>
  <si>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</si>
  <si>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</si>
  <si>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</si>
  <si>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</si>
  <si>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</si>
  <si>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</si>
  <si>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</si>
  <si>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</si>
  <si>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</si>
  <si>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</si>
  <si>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</si>
  <si>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</si>
  <si>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</si>
  <si>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</si>
  <si>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</si>
  <si>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</si>
  <si>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</si>
  <si>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</si>
  <si>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</si>
  <si>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</si>
  <si>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</si>
  <si>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</si>
  <si>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</si>
  <si>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</si>
  <si>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</si>
  <si>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</si>
  <si>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</si>
  <si>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</si>
  <si>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</si>
  <si>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</si>
  <si>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</si>
  <si>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</si>
  <si>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</si>
  <si>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</si>
  <si>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</si>
  <si>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</si>
  <si>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</si>
  <si>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</si>
  <si>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</si>
  <si>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</si>
  <si>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</si>
  <si>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</si>
  <si>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</si>
  <si>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</si>
  <si>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</si>
  <si>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</si>
  <si>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</si>
  <si>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</si>
  <si>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</si>
  <si>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</si>
  <si>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</si>
  <si>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</si>
  <si>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</si>
  <si>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</si>
  <si>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</si>
  <si>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</si>
  <si>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</si>
  <si>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</si>
  <si>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</si>
  <si>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</si>
  <si>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</si>
  <si>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</si>
  <si>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</si>
  <si>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</si>
  <si>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</si>
  <si>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</si>
  <si>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</si>
  <si>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</si>
  <si>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</si>
  <si>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</si>
  <si>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</si>
  <si>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</si>
  <si>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</si>
  <si>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</si>
  <si>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</si>
  <si>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</si>
  <si>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</si>
  <si>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</si>
  <si>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</si>
  <si>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</si>
  <si>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</si>
  <si>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</si>
  <si>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</si>
  <si>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</si>
  <si>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</si>
  <si>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</si>
  <si>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</si>
  <si>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</si>
  <si>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</si>
  <si>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</si>
  <si>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</si>
  <si>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</si>
  <si>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</si>
  <si>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</si>
  <si>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</si>
  <si>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</si>
  <si>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</si>
  <si>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</si>
  <si>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</si>
  <si>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</si>
  <si>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</si>
  <si>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</si>
  <si>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</si>
  <si>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</si>
  <si>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</si>
  <si>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</si>
  <si>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</si>
  <si>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</si>
  <si>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</si>
  <si>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</si>
  <si>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</si>
  <si>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</si>
  <si>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</si>
  <si>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</si>
  <si>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</si>
  <si>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</si>
  <si>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</si>
  <si>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</si>
  <si>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</si>
  <si>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</si>
  <si>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</si>
  <si>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</si>
  <si>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</si>
  <si>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</si>
  <si>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</si>
  <si>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</si>
  <si>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</si>
  <si>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</si>
  <si>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</si>
  <si>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</si>
  <si>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</si>
  <si>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</si>
  <si>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</si>
  <si>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</si>
  <si>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</si>
  <si>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</si>
  <si>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</si>
  <si>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</si>
  <si>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</si>
  <si>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</si>
  <si>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</si>
  <si>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</si>
  <si>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</si>
  <si>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</si>
  <si>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</si>
  <si>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</si>
  <si>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</si>
  <si>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</si>
  <si>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</si>
  <si>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</si>
  <si>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</si>
  <si>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</si>
  <si>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</si>
  <si>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</si>
  <si>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</si>
  <si>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</si>
  <si>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</si>
  <si>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</si>
  <si>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</si>
  <si>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</si>
  <si>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</si>
  <si>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</si>
  <si>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</si>
  <si>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</si>
  <si>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</si>
  <si>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</si>
  <si>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</si>
  <si>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</si>
  <si>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</si>
  <si>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</si>
  <si>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</si>
  <si>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</si>
  <si>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</si>
  <si>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</si>
  <si>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</si>
  <si>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</si>
  <si>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</si>
  <si>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</si>
  <si>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</si>
  <si>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</si>
  <si>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</si>
  <si>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</si>
  <si>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</si>
  <si>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</si>
  <si>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</si>
  <si>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</si>
  <si>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</si>
  <si>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</si>
  <si>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</si>
  <si>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</si>
  <si>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</si>
  <si>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</si>
  <si>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</si>
  <si>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</si>
  <si>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</si>
  <si>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</si>
  <si>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</si>
  <si>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</si>
  <si>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</si>
  <si>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</si>
  <si>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</si>
  <si>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</si>
  <si>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</si>
  <si>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</si>
  <si>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</si>
  <si>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</si>
  <si>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</si>
  <si>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</si>
  <si>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</si>
  <si>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</si>
  <si>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</si>
  <si>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</si>
  <si>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</si>
  <si>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</si>
  <si>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</si>
  <si>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</si>
  <si>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</si>
  <si>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</si>
  <si>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</si>
  <si>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</si>
  <si>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</si>
  <si>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</si>
  <si>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</si>
  <si>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</si>
  <si>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</si>
  <si>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</si>
  <si>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</si>
  <si>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</si>
  <si>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</si>
  <si>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</si>
  <si>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</si>
  <si>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</si>
  <si>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</si>
  <si>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</si>
  <si>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</si>
  <si>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</si>
  <si>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</si>
  <si>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</si>
  <si>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</si>
  <si>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</si>
  <si>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</si>
  <si>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</si>
  <si>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</si>
  <si>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</si>
  <si>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</si>
  <si>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</si>
  <si>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</si>
  <si>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</si>
  <si>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</si>
  <si>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</si>
  <si>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</si>
  <si>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</si>
  <si>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</si>
  <si>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</si>
  <si>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</si>
  <si>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</si>
  <si>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</si>
  <si>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</si>
  <si>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</si>
  <si>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</si>
  <si>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</si>
  <si>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</si>
  <si>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</si>
  <si>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</si>
  <si>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</si>
  <si>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</si>
  <si>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</si>
  <si>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</si>
  <si>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</si>
  <si>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</si>
  <si>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</si>
  <si>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</si>
  <si>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</si>
  <si>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</si>
  <si>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</si>
  <si>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</si>
  <si>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</si>
  <si>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</si>
  <si>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</si>
  <si>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</si>
  <si>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</si>
  <si>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</si>
  <si>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</si>
  <si>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</si>
  <si>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</si>
  <si>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</si>
  <si>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</si>
  <si>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</si>
  <si>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</si>
  <si>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</si>
  <si>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</si>
  <si>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</si>
  <si>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</si>
  <si>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</si>
  <si>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</si>
  <si>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</si>
  <si>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</si>
  <si>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</si>
  <si>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</si>
  <si>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</si>
  <si>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</si>
  <si>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</si>
  <si>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</si>
  <si>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</si>
  <si>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</si>
  <si>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</si>
  <si>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</si>
  <si>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</si>
  <si>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</si>
  <si>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</si>
  <si>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</si>
  <si>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</si>
  <si>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</si>
  <si>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</si>
  <si>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</si>
  <si>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</si>
  <si>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</si>
  <si>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</si>
  <si>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</si>
  <si>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</si>
  <si>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</si>
  <si>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</si>
  <si>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</si>
  <si>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</si>
  <si>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</si>
  <si>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</si>
  <si>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</si>
  <si>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</si>
  <si>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</si>
  <si>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</si>
  <si>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</si>
  <si>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</si>
  <si>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</si>
  <si>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</si>
  <si>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</si>
  <si>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</si>
  <si>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</si>
  <si>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</si>
  <si>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</si>
  <si>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</si>
  <si>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</si>
  <si>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</si>
  <si>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</si>
  <si>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</si>
  <si>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</si>
  <si>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</si>
  <si>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</si>
  <si>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</si>
  <si>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</si>
  <si>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</si>
  <si>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</si>
  <si>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</si>
  <si>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</si>
  <si>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</si>
  <si>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</si>
  <si>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</si>
  <si>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</si>
  <si>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</si>
  <si>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</si>
  <si>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</si>
  <si>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</si>
  <si>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</si>
  <si>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</si>
  <si>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</si>
  <si>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</si>
  <si>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</si>
  <si>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</si>
  <si>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</si>
  <si>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</si>
  <si>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</si>
  <si>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</si>
  <si>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</si>
  <si>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</si>
  <si>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</si>
  <si>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</si>
  <si>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</si>
  <si>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</si>
  <si>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</si>
  <si>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</si>
  <si>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</si>
  <si>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</si>
  <si>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</si>
  <si>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</si>
  <si>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</si>
  <si>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</si>
  <si>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</si>
  <si>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</si>
  <si>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</si>
  <si>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</si>
  <si>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</si>
  <si>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</si>
  <si>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</si>
  <si>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</si>
  <si>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</si>
  <si>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</si>
  <si>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</si>
  <si>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</si>
  <si>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</si>
  <si>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</si>
  <si>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</si>
  <si>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</si>
  <si>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</si>
  <si>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</si>
  <si>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</si>
  <si>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</si>
  <si>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</si>
  <si>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</si>
  <si>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</si>
  <si>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</si>
  <si>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</si>
  <si>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</si>
  <si>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</si>
  <si>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</si>
  <si>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</si>
  <si>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</si>
  <si>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</si>
  <si>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</si>
  <si>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</si>
  <si>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</si>
  <si>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</si>
  <si>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</si>
  <si>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</si>
  <si>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</si>
  <si>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</si>
  <si>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</si>
  <si>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</si>
  <si>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</si>
  <si>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</si>
  <si>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</si>
  <si>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</si>
  <si>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</si>
  <si>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</si>
  <si>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</si>
  <si>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</si>
  <si>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</si>
  <si>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</si>
  <si>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</si>
  <si>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</si>
  <si>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</si>
  <si>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</si>
  <si>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</si>
  <si>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</si>
  <si>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</si>
  <si>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</si>
  <si>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</si>
  <si>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</si>
  <si>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</si>
  <si>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</si>
  <si>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</si>
  <si>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</si>
  <si>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</si>
  <si>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</si>
  <si>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</si>
  <si>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</si>
  <si>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</si>
  <si>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</si>
  <si>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</si>
  <si>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</si>
  <si>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</si>
  <si>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</si>
  <si>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</si>
  <si>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</si>
  <si>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</si>
  <si>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</si>
  <si>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</si>
  <si>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</si>
  <si>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</si>
  <si>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</si>
  <si>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</si>
  <si>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</si>
  <si>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</si>
  <si>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</si>
  <si>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</si>
  <si>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</si>
  <si>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</si>
  <si>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</si>
  <si>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</si>
  <si>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</si>
  <si>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</si>
  <si>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</si>
  <si>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</si>
  <si>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</si>
  <si>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</si>
  <si>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</si>
  <si>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</si>
  <si>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</si>
  <si>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</si>
  <si>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</si>
  <si>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</si>
  <si>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</si>
  <si>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</si>
  <si>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</si>
  <si>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</si>
  <si>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</si>
  <si>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</si>
  <si>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</si>
  <si>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</si>
  <si>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</si>
  <si>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</si>
  <si>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</si>
  <si>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</si>
  <si>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</si>
  <si>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</si>
  <si>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</si>
  <si>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</si>
  <si>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</si>
  <si>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</si>
  <si>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</si>
  <si>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</si>
  <si>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</si>
  <si>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</si>
  <si>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</si>
  <si>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</si>
  <si>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</si>
  <si>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</si>
  <si>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</si>
  <si>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</si>
  <si>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</si>
  <si>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</si>
  <si>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</si>
  <si>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</si>
  <si>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</si>
  <si>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</si>
  <si>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</si>
  <si>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</si>
  <si>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</si>
  <si>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</si>
  <si>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</si>
  <si>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</si>
  <si>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</si>
  <si>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</si>
  <si>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</si>
  <si>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</si>
  <si>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</si>
  <si>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</si>
  <si>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</si>
  <si>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</si>
  <si>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</si>
  <si>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</si>
  <si>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</si>
  <si>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</si>
  <si>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</si>
  <si>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</si>
  <si>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</si>
  <si>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</si>
  <si>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</si>
  <si>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</si>
  <si>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</si>
  <si>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</si>
  <si>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</si>
  <si>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</si>
  <si>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</si>
  <si>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</si>
  <si>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</si>
  <si>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</si>
  <si>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</si>
  <si>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</si>
  <si>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</si>
  <si>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</si>
  <si>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</si>
  <si>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</si>
  <si>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</si>
  <si>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</si>
  <si>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</si>
  <si>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</si>
  <si>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</si>
  <si>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</si>
  <si>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</si>
  <si>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</si>
  <si>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</si>
  <si>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</si>
  <si>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</si>
  <si>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</si>
  <si>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</si>
  <si>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</si>
  <si>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</si>
  <si>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</si>
  <si>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</si>
  <si>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</si>
  <si>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</si>
  <si>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</si>
  <si>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</si>
  <si>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</si>
  <si>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</si>
  <si>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</si>
  <si>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</si>
  <si>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</si>
  <si>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</si>
  <si>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</si>
  <si>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</si>
  <si>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</si>
  <si>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</si>
  <si>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</si>
  <si>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</si>
  <si>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</si>
  <si>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</si>
  <si>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</si>
  <si>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</si>
  <si>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</si>
  <si>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</si>
  <si>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</si>
  <si>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</si>
  <si>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</si>
  <si>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</si>
  <si>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</si>
  <si>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</si>
  <si>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</si>
  <si>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</si>
  <si>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</si>
  <si>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</si>
  <si>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</si>
  <si>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</si>
  <si>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</si>
  <si>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</si>
  <si>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</si>
  <si>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</si>
  <si>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</si>
  <si>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</si>
  <si>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</si>
  <si>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</si>
  <si>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</si>
  <si>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</si>
  <si>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</si>
  <si>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</si>
  <si>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</si>
  <si>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</si>
  <si>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</si>
  <si>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</si>
  <si>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</si>
  <si>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</si>
  <si>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</si>
  <si>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</si>
  <si>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</si>
  <si>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</si>
  <si>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</si>
  <si>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</si>
  <si>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</si>
  <si>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</si>
  <si>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</si>
  <si>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</si>
  <si>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</si>
  <si>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</si>
  <si>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</si>
  <si>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</si>
  <si>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</si>
  <si>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</si>
  <si>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</si>
  <si>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</si>
  <si>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</si>
  <si>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</si>
  <si>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</si>
  <si>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</si>
  <si>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</si>
  <si>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</si>
  <si>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</si>
  <si>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</si>
  <si>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</si>
  <si>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</si>
  <si>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</si>
  <si>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</si>
  <si>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</si>
  <si>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</si>
  <si>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</si>
  <si>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</si>
  <si>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</si>
  <si>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</si>
  <si>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</si>
  <si>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</si>
  <si>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</si>
  <si>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</si>
  <si>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</si>
  <si>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</si>
  <si>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</si>
  <si>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</si>
  <si>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</si>
  <si>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</si>
  <si>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</si>
  <si>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</si>
  <si>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</si>
  <si>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</si>
  <si>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</si>
  <si>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</si>
  <si>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</si>
  <si>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</si>
  <si>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</si>
  <si>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</si>
  <si>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</si>
  <si>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</si>
  <si>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</si>
  <si>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</si>
  <si>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</si>
  <si>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</si>
  <si>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</si>
  <si>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</si>
  <si>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</si>
  <si>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</si>
  <si>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</si>
  <si>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</si>
  <si>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</si>
  <si>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</si>
  <si>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</si>
  <si>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</si>
  <si>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</si>
  <si>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</si>
  <si>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</si>
  <si>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</si>
  <si>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</si>
  <si>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</si>
  <si>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</si>
  <si>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</si>
  <si>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</si>
  <si>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</si>
  <si>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</si>
  <si>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</si>
  <si>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</si>
  <si>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</si>
  <si>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</si>
  <si>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</si>
  <si>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</si>
  <si>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</si>
  <si>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</si>
  <si>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</si>
  <si>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</si>
  <si>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</si>
  <si>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</si>
  <si>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</si>
  <si>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</si>
  <si>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</si>
  <si>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</si>
  <si>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</si>
  <si>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</si>
  <si>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</si>
  <si>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</si>
  <si>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</si>
  <si>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</si>
  <si>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</si>
  <si>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</si>
  <si>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</si>
  <si>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</si>
  <si>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</si>
  <si>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</si>
  <si>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</si>
  <si>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</si>
  <si>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</si>
  <si>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</si>
  <si>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</si>
  <si>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</si>
  <si>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</si>
  <si>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</si>
  <si>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</si>
  <si>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</si>
  <si>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</si>
  <si>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</si>
  <si>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</si>
  <si>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</si>
  <si>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</si>
  <si>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</si>
  <si>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</si>
  <si>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</si>
  <si>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</si>
  <si>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</si>
  <si>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</si>
  <si>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</si>
  <si>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</si>
  <si>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</si>
  <si>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</si>
  <si>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</si>
  <si>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</si>
  <si>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</si>
  <si>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</si>
  <si>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</si>
  <si>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</si>
  <si>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</si>
  <si>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</si>
  <si>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</si>
  <si>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</si>
  <si>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</si>
  <si>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</si>
  <si>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</si>
  <si>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</si>
  <si>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</si>
  <si>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</si>
  <si>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</si>
  <si>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</si>
  <si>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</si>
  <si>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</si>
  <si>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</si>
  <si>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</si>
  <si>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</si>
  <si>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</si>
  <si>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</si>
  <si>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</si>
  <si>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</si>
  <si>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</si>
  <si>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</si>
  <si>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</si>
  <si>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</si>
  <si>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</si>
  <si>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</si>
  <si>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</si>
  <si>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</si>
  <si>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</si>
  <si>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</si>
  <si>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</si>
  <si>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</si>
  <si>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</si>
  <si>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</si>
  <si>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</si>
  <si>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</si>
  <si>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</si>
  <si>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</si>
  <si>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</si>
  <si>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</si>
  <si>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</si>
  <si>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</si>
  <si>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</si>
  <si>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</si>
  <si>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</si>
  <si>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</si>
  <si>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</si>
  <si>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</si>
  <si>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</si>
  <si>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</si>
  <si>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</si>
  <si>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</si>
  <si>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</si>
  <si>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</si>
  <si>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</si>
  <si>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</si>
  <si>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</si>
  <si>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</si>
  <si>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</si>
  <si>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</si>
  <si>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</si>
  <si>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</si>
  <si>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</si>
  <si>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</si>
  <si>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</si>
  <si>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</si>
  <si>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</si>
  <si>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</si>
  <si>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</si>
  <si>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</si>
  <si>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</si>
  <si>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</si>
  <si>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</si>
  <si>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</si>
  <si>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</si>
  <si>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</si>
  <si>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</si>
  <si>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</si>
  <si>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</si>
  <si>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</si>
  <si>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</si>
  <si>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</si>
  <si>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</si>
  <si>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</si>
  <si>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</si>
  <si>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</si>
  <si>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</si>
  <si>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</si>
  <si>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</si>
  <si>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</si>
  <si>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</si>
  <si>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</si>
  <si>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</si>
  <si>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</si>
  <si>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</si>
  <si>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</si>
  <si>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</si>
  <si>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</si>
  <si>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</si>
  <si>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</si>
  <si>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</si>
  <si>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</si>
  <si>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</si>
  <si>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</si>
  <si>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</si>
  <si>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</si>
  <si>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</si>
  <si>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</si>
  <si>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</si>
  <si>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</si>
  <si>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</si>
  <si>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</si>
  <si>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</si>
  <si>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</si>
  <si>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</si>
  <si>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</si>
  <si>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</si>
  <si>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</si>
  <si>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</si>
  <si>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</si>
  <si>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</si>
  <si>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</si>
  <si>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</si>
  <si>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</si>
  <si>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</si>
  <si>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</si>
  <si>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</si>
  <si>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</si>
  <si>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</si>
  <si>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</si>
  <si>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</si>
  <si>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</si>
  <si>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</si>
  <si>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</si>
  <si>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</si>
  <si>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</si>
  <si>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</si>
  <si>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</si>
  <si>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</si>
  <si>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</si>
  <si>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</si>
  <si>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</si>
  <si>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</si>
  <si>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</si>
  <si>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</si>
  <si>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</si>
  <si>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</si>
  <si>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</si>
  <si>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</si>
  <si>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</si>
  <si>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</si>
  <si>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</si>
  <si>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</si>
  <si>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</si>
  <si>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</si>
  <si>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</si>
  <si>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</si>
  <si>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</si>
  <si>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</si>
  <si>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</si>
  <si>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</si>
  <si>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</si>
  <si>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</si>
  <si>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</si>
  <si>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</si>
  <si>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</si>
  <si>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</si>
  <si>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</si>
  <si>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</si>
  <si>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</si>
  <si>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</si>
  <si>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</si>
  <si>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</si>
  <si>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</si>
  <si>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</si>
  <si>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</si>
  <si>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</si>
  <si>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</si>
  <si>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</si>
  <si>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</si>
  <si>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</si>
  <si>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</si>
  <si>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</si>
  <si>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</si>
  <si>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</si>
  <si>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</si>
  <si>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</si>
  <si>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</si>
  <si>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</si>
  <si>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</si>
  <si>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</si>
  <si>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</si>
  <si>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</si>
  <si>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</si>
  <si>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</si>
  <si>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</si>
  <si>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</si>
  <si>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</si>
  <si>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</si>
  <si>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</si>
  <si>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</si>
  <si>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</si>
  <si>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</si>
  <si>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</si>
  <si>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</si>
  <si>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</si>
  <si>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</si>
  <si>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</si>
  <si>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</si>
  <si>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</si>
  <si>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</si>
  <si>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</si>
  <si>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</si>
  <si>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</si>
  <si>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</si>
  <si>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</si>
  <si>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</si>
  <si>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</si>
  <si>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</si>
  <si>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</si>
  <si>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</si>
  <si>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</si>
  <si>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</si>
  <si>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</si>
  <si>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</si>
  <si>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</si>
  <si>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</si>
  <si>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</si>
  <si>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</si>
  <si>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</si>
  <si>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</si>
  <si>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</si>
  <si>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</si>
  <si>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</si>
  <si>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</si>
  <si>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</si>
  <si>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</si>
  <si>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</si>
  <si>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</si>
  <si>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</si>
  <si>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</si>
  <si>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</si>
  <si>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</si>
  <si>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</si>
  <si>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</si>
  <si>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</si>
  <si>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</si>
  <si>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</si>
  <si>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</si>
  <si>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</si>
  <si>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</si>
  <si>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</si>
  <si>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</si>
  <si>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</si>
  <si>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</si>
  <si>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</si>
  <si>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</si>
  <si>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</si>
  <si>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</si>
  <si>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</si>
  <si>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</si>
  <si>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</si>
  <si>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</si>
  <si>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</si>
  <si>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</si>
  <si>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</si>
  <si>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</si>
  <si>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</si>
  <si>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</si>
  <si>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</si>
  <si>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</si>
  <si>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</si>
  <si>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</si>
  <si>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</si>
  <si>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</si>
  <si>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</si>
  <si>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</si>
  <si>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</si>
  <si>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</si>
  <si>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</si>
  <si>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</si>
  <si>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</si>
  <si>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</si>
  <si>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</si>
  <si>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</si>
  <si>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</si>
  <si>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</si>
  <si>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</si>
  <si>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</si>
  <si>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</si>
  <si>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</si>
  <si>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</si>
  <si>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</si>
  <si>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</si>
  <si>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</si>
  <si>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</si>
  <si>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</si>
  <si>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</si>
  <si>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</si>
  <si>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</si>
  <si>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</si>
  <si>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</si>
  <si>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</si>
  <si>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</si>
  <si>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</si>
  <si>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</si>
  <si>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</si>
  <si>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</si>
  <si>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</si>
  <si>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</si>
  <si>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</si>
  <si>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</si>
  <si>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</si>
  <si>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</si>
  <si>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</si>
  <si>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</si>
  <si>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</si>
  <si>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</si>
  <si>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</si>
  <si>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</si>
  <si>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</si>
  <si>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</si>
  <si>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</si>
  <si>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</si>
  <si>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</si>
  <si>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</si>
  <si>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</si>
  <si>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</si>
  <si>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</si>
  <si>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</si>
  <si>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</si>
  <si>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</si>
  <si>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</si>
  <si>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</si>
  <si>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</si>
  <si>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</si>
  <si>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</si>
  <si>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</si>
  <si>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</si>
  <si>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</si>
  <si>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</si>
  <si>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</si>
  <si>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</si>
  <si>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</si>
  <si>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</si>
  <si>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</si>
  <si>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</si>
  <si>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</si>
  <si>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</si>
  <si>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</si>
  <si>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</si>
  <si>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</si>
  <si>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</si>
  <si>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</si>
  <si>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</si>
  <si>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</si>
  <si>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</si>
  <si>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</si>
  <si>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</si>
  <si>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</si>
  <si>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</si>
  <si>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</si>
  <si>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</si>
  <si>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</si>
  <si>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</si>
  <si>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</si>
  <si>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</si>
  <si>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</si>
  <si>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</si>
  <si>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</si>
  <si>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</si>
  <si>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</si>
  <si>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</si>
  <si>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</si>
  <si>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</si>
  <si>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</si>
  <si>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</si>
  <si>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</si>
  <si>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</si>
  <si>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</si>
  <si>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</si>
  <si>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</si>
  <si>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</si>
  <si>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</si>
  <si>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</si>
  <si>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</si>
  <si>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</si>
  <si>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</si>
  <si>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</si>
  <si>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</si>
  <si>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</si>
  <si>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</si>
  <si>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</si>
  <si>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</si>
  <si>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</si>
  <si>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</si>
  <si>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</si>
  <si>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</si>
  <si>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</si>
  <si>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</si>
  <si>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</si>
  <si>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</si>
  <si>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</si>
  <si>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</si>
  <si>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</si>
  <si>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</si>
  <si>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</si>
  <si>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</si>
  <si>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</si>
  <si>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</si>
  <si>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</si>
  <si>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</si>
  <si>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</si>
  <si>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</si>
  <si>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</si>
  <si>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</si>
  <si>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</si>
  <si>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</si>
  <si>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</si>
  <si>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</si>
  <si>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</si>
  <si>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</si>
  <si>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</si>
  <si>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</si>
  <si>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</si>
  <si>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</si>
  <si>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</si>
  <si>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</si>
  <si>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</si>
  <si>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</si>
  <si>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</si>
  <si>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</si>
  <si>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</si>
  <si>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</si>
  <si>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</si>
  <si>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</si>
  <si>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</si>
  <si>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</si>
  <si>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</si>
  <si>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</si>
  <si>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</si>
  <si>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</si>
  <si>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</si>
  <si>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</si>
  <si>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</si>
  <si>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</si>
  <si>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</si>
  <si>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</si>
  <si>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</si>
  <si>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</si>
  <si>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</si>
  <si>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</si>
  <si>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</si>
  <si>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</si>
  <si>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</si>
  <si>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</si>
  <si>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</si>
  <si>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</si>
  <si>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</si>
  <si>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</si>
  <si>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</si>
  <si>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</si>
  <si>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</si>
  <si>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</si>
  <si>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</si>
  <si>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</si>
  <si>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</si>
  <si>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</si>
  <si>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</si>
  <si>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</si>
  <si>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</si>
  <si>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</si>
  <si>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</si>
  <si>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</si>
  <si>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</si>
  <si>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</si>
  <si>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</si>
  <si>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</si>
  <si>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</si>
  <si>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</si>
  <si>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</si>
  <si>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</si>
  <si>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</si>
  <si>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</si>
  <si>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</si>
  <si>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</si>
  <si>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</si>
  <si>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</si>
  <si>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</si>
  <si>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</si>
  <si>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</si>
  <si>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</si>
  <si>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</si>
  <si>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</si>
  <si>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</si>
  <si>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</si>
  <si>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</si>
  <si>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</si>
  <si>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</si>
  <si>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</si>
  <si>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</si>
  <si>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</si>
  <si>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</si>
  <si>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</si>
  <si>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</si>
  <si>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</si>
  <si>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</si>
  <si>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</si>
  <si>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</si>
  <si>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</si>
  <si>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</si>
  <si>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</si>
  <si>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</si>
  <si>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</si>
  <si>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</si>
  <si>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</si>
  <si>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</si>
  <si>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</si>
  <si>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</si>
  <si>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</si>
  <si>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</si>
  <si>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</si>
  <si>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</si>
  <si>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</si>
  <si>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</si>
  <si>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</si>
  <si>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</si>
  <si>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</si>
  <si>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</si>
  <si>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</si>
  <si>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</si>
  <si>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</si>
  <si>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</si>
  <si>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</si>
  <si>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</si>
  <si>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</si>
  <si>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</si>
  <si>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</si>
  <si>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</si>
  <si>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</si>
  <si>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</si>
  <si>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</si>
  <si>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</si>
  <si>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</si>
  <si>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</si>
  <si>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</si>
  <si>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</si>
  <si>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</si>
  <si>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</si>
  <si>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</si>
  <si>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</si>
  <si>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</si>
  <si>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</si>
  <si>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</si>
  <si>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</si>
  <si>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</si>
  <si>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</si>
  <si>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</si>
  <si>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</si>
  <si>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</si>
  <si>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</si>
  <si>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</si>
  <si>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</si>
  <si>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</si>
  <si>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</si>
  <si>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</si>
  <si>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</si>
  <si>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</si>
  <si>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</si>
  <si>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</si>
  <si>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</si>
  <si>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</si>
  <si>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</si>
  <si>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</si>
  <si>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</si>
  <si>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</si>
  <si>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</si>
  <si>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</si>
  <si>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</si>
  <si>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</si>
  <si>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</si>
  <si>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</si>
  <si>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</si>
  <si>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</si>
  <si>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</si>
  <si>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</si>
  <si>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</si>
  <si>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</si>
  <si>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</si>
  <si>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</si>
  <si>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</si>
  <si>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</si>
  <si>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</si>
  <si>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</si>
  <si>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</si>
  <si>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</si>
  <si>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</si>
  <si>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</si>
  <si>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</si>
  <si>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</si>
  <si>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</si>
  <si>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</si>
  <si>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</si>
  <si>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</si>
  <si>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</si>
  <si>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</si>
  <si>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</si>
  <si>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</si>
  <si>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</si>
  <si>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</si>
  <si>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</si>
  <si>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</si>
  <si>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</si>
  <si>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</si>
  <si>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</si>
  <si>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</si>
  <si>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</si>
  <si>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</si>
  <si>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</si>
  <si>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</si>
  <si>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</si>
  <si>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</si>
  <si>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</si>
  <si>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</si>
  <si>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</si>
  <si>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</si>
  <si>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</si>
  <si>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</si>
  <si>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</si>
  <si>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</si>
  <si>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</si>
  <si>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</si>
  <si>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</si>
  <si>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</si>
  <si>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</si>
  <si>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</si>
  <si>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</si>
  <si>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</si>
  <si>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</si>
  <si>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</si>
  <si>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</si>
  <si>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</si>
  <si>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</si>
  <si>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</si>
  <si>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</si>
  <si>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</si>
  <si>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</si>
  <si>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</si>
  <si>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</si>
  <si>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</si>
  <si>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</si>
  <si>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</si>
  <si>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</si>
  <si>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</si>
  <si>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</si>
  <si>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</si>
  <si>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</si>
  <si>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</si>
  <si>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</si>
  <si>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</si>
  <si>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</si>
  <si>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</si>
  <si>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</si>
  <si>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</si>
  <si>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</si>
  <si>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</si>
  <si>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</si>
  <si>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</si>
  <si>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</si>
  <si>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</si>
  <si>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</si>
  <si>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</si>
  <si>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</si>
  <si>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</si>
  <si>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</si>
  <si>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</si>
  <si>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</si>
  <si>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</si>
  <si>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</si>
  <si>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</si>
  <si>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</si>
  <si>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</si>
  <si>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</si>
  <si>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</si>
  <si>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</si>
  <si>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</si>
  <si>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</si>
  <si>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</si>
  <si>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</si>
  <si>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</si>
  <si>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</si>
  <si>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</si>
  <si>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</si>
  <si>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</si>
  <si>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</si>
  <si>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</si>
  <si>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</si>
  <si>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</si>
  <si>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</si>
  <si>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</si>
  <si>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</si>
  <si>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</si>
  <si>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</si>
  <si>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</si>
  <si>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</si>
  <si>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</si>
  <si>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</si>
  <si>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</si>
  <si>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</si>
  <si>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</si>
  <si>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</si>
  <si>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</si>
  <si>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</si>
  <si>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</si>
  <si>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</si>
  <si>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</si>
  <si>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</si>
  <si>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</si>
  <si>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</si>
  <si>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</si>
  <si>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</si>
  <si>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</si>
  <si>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</si>
  <si>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</si>
  <si>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</si>
  <si>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</si>
  <si>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</si>
  <si>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</si>
  <si>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</si>
  <si>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</si>
  <si>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</si>
  <si>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</si>
  <si>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</si>
  <si>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</si>
  <si>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</si>
  <si>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</si>
  <si>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</si>
  <si>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</si>
  <si>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</si>
  <si>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</si>
  <si>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</si>
  <si>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</si>
  <si>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</si>
  <si>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</si>
  <si>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</si>
  <si>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</si>
  <si>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</si>
  <si>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</si>
  <si>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</si>
  <si>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</si>
  <si>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</si>
  <si>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</si>
  <si>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</si>
  <si>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</si>
  <si>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</si>
  <si>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</si>
  <si>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</si>
  <si>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</si>
  <si>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</si>
  <si>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</si>
  <si>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</si>
  <si>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</si>
  <si>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</si>
  <si>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</si>
  <si>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</si>
  <si>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</si>
  <si>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</si>
  <si>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</si>
  <si>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</si>
  <si>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</si>
  <si>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</si>
  <si>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</si>
  <si>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</si>
  <si>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</si>
  <si>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</si>
  <si>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</si>
  <si>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</si>
  <si>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</si>
  <si>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</si>
  <si>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</si>
  <si>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</si>
  <si>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</si>
  <si>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</si>
  <si>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</si>
  <si>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</si>
  <si>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</si>
  <si>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</si>
  <si>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</si>
  <si>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</si>
  <si>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</si>
  <si>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</si>
  <si>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</si>
  <si>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</si>
  <si>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</si>
  <si>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</si>
  <si>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</si>
  <si>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</si>
  <si>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</si>
  <si>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</si>
  <si>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</si>
  <si>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</si>
  <si>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</si>
  <si>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</si>
  <si>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</si>
  <si>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</si>
  <si>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</si>
  <si>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</si>
  <si>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</si>
  <si>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</si>
  <si>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</si>
  <si>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</si>
  <si>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</si>
  <si>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</si>
  <si>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</si>
  <si>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</si>
  <si>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</si>
  <si>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</si>
  <si>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</si>
  <si>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</si>
  <si>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</si>
  <si>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</si>
  <si>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</si>
  <si>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</si>
  <si>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</si>
  <si>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</si>
  <si>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</si>
  <si>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</si>
  <si>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</si>
  <si>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</si>
  <si>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</si>
  <si>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</si>
  <si>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</si>
  <si>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</si>
  <si>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</si>
  <si>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</si>
  <si>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</si>
  <si>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</si>
  <si>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</si>
  <si>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</si>
  <si>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</si>
  <si>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</si>
  <si>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</si>
  <si>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</si>
  <si>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</si>
  <si>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</si>
  <si>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</si>
  <si>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</si>
  <si>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</si>
  <si>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</si>
  <si>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</si>
  <si>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</si>
  <si>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</si>
  <si>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</si>
  <si>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</si>
  <si>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</si>
  <si>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</si>
  <si>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</si>
  <si>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</si>
  <si>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</si>
  <si>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</si>
  <si>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</si>
  <si>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</si>
  <si>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</si>
  <si>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</si>
  <si>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</si>
  <si>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</si>
  <si>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</si>
  <si>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</si>
  <si>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</si>
  <si>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</si>
  <si>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</si>
  <si>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</si>
  <si>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</si>
  <si>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</si>
  <si>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</si>
  <si>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</si>
  <si>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</si>
  <si>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</si>
  <si>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</si>
  <si>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</si>
  <si>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</si>
  <si>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</si>
  <si>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</si>
  <si>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</si>
  <si>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</si>
  <si>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</si>
  <si>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</si>
  <si>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</si>
  <si>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</si>
  <si>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</si>
  <si>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</si>
  <si>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</si>
  <si>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</si>
  <si>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</si>
  <si>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</si>
  <si>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</si>
  <si>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</si>
  <si>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</si>
  <si>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</si>
  <si>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</si>
  <si>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</si>
  <si>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</si>
  <si>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</si>
  <si>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</si>
  <si>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</si>
  <si>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</si>
  <si>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</si>
  <si>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</si>
  <si>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</si>
  <si>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</si>
  <si>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</si>
  <si>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</si>
  <si>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</si>
  <si>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</si>
  <si>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</si>
  <si>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</si>
  <si>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</si>
  <si>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</si>
  <si>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</si>
  <si>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</si>
  <si>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</si>
  <si>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</si>
  <si>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</si>
  <si>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</si>
  <si>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</si>
  <si>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</si>
  <si>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</si>
  <si>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</si>
  <si>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</si>
  <si>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</si>
  <si>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</si>
  <si>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</si>
  <si>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</si>
  <si>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</si>
  <si>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</si>
  <si>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</si>
  <si>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</si>
  <si>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</si>
  <si>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</si>
  <si>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</si>
  <si>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</si>
  <si>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</si>
  <si>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</si>
  <si>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</si>
  <si>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</si>
  <si>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</si>
  <si>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</si>
  <si>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</si>
  <si>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</si>
  <si>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</si>
  <si>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</si>
  <si>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</si>
  <si>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</si>
  <si>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</si>
  <si>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</si>
  <si>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</si>
  <si>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</si>
  <si>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</si>
  <si>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</si>
  <si>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</si>
  <si>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</si>
  <si>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</si>
  <si>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</si>
  <si>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</si>
  <si>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</si>
  <si>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</si>
  <si>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</si>
  <si>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</si>
  <si>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</si>
  <si>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</si>
  <si>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</si>
  <si>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</si>
  <si>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</si>
  <si>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</si>
  <si>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</si>
  <si>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</si>
  <si>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</si>
  <si>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</si>
  <si>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</si>
  <si>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</si>
  <si>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</si>
  <si>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</si>
  <si>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</si>
  <si>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</si>
  <si>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</si>
  <si>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</si>
  <si>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</si>
  <si>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</si>
  <si>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</si>
  <si>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</si>
  <si>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</si>
  <si>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</si>
  <si>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</si>
  <si>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</si>
  <si>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</si>
  <si>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</si>
  <si>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</si>
  <si>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</si>
  <si>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</si>
  <si>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</si>
  <si>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</si>
  <si>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</si>
  <si>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</si>
  <si>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</si>
  <si>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</si>
  <si>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</si>
  <si>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</si>
  <si>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</si>
  <si>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</si>
  <si>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</si>
  <si>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</si>
  <si>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</si>
  <si>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</si>
  <si>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</si>
  <si>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</si>
  <si>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</si>
  <si>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</si>
  <si>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</si>
  <si>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</si>
  <si>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</si>
  <si>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</si>
  <si>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</si>
  <si>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</si>
  <si>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</si>
  <si>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</si>
  <si>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</si>
  <si>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</si>
  <si>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</si>
  <si>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</si>
  <si>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</si>
  <si>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</si>
  <si>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</si>
  <si>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</si>
  <si>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</si>
  <si>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</si>
  <si>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</si>
  <si>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</si>
  <si>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</si>
  <si>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</si>
  <si>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</si>
  <si>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</si>
  <si>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</si>
  <si>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</si>
  <si>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</si>
  <si>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</si>
  <si>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</si>
  <si>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</si>
  <si>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</si>
  <si>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</si>
  <si>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</si>
  <si>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</si>
  <si>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</si>
  <si>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</si>
  <si>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</si>
  <si>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</si>
  <si>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</si>
  <si>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</si>
  <si>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</si>
  <si>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</si>
  <si>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</si>
  <si>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</si>
  <si>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</si>
  <si>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</si>
  <si>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</si>
  <si>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</si>
  <si>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</si>
  <si>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</si>
  <si>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</si>
  <si>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</si>
  <si>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</si>
  <si>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</si>
  <si>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</si>
  <si>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</si>
  <si>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</si>
  <si>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</si>
  <si>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</si>
  <si>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</si>
  <si>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</si>
  <si>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</si>
  <si>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</si>
  <si>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</si>
  <si>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</si>
  <si>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</si>
  <si>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</si>
  <si>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</si>
  <si>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</si>
  <si>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</si>
  <si>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</si>
  <si>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</si>
  <si>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</si>
  <si>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</si>
  <si>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</si>
  <si>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</si>
  <si>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</si>
  <si>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</si>
  <si>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</si>
  <si>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</si>
  <si>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</si>
  <si>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</si>
  <si>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</si>
  <si>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</si>
  <si>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</si>
  <si>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</si>
  <si>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</si>
  <si>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</si>
  <si>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</si>
  <si>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</si>
  <si>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</si>
  <si>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</si>
  <si>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</si>
  <si>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</si>
  <si>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</si>
  <si>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</si>
  <si>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</si>
  <si>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</si>
  <si>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</si>
  <si>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</si>
  <si>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</si>
  <si>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</si>
  <si>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</si>
  <si>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</si>
  <si>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</si>
  <si>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</si>
  <si>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</si>
  <si>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</si>
  <si>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</si>
  <si>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</si>
  <si>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</si>
  <si>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</si>
  <si>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</si>
  <si>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</si>
  <si>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</si>
  <si>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</si>
  <si>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</si>
  <si>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</si>
  <si>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</si>
  <si>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</si>
  <si>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</si>
  <si>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</si>
  <si>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</si>
  <si>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</si>
  <si>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</si>
  <si>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</si>
  <si>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</si>
  <si>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</si>
  <si>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</si>
  <si>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</si>
  <si>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</si>
  <si>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</si>
  <si>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</si>
  <si>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</si>
  <si>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</si>
  <si>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</si>
  <si>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</si>
  <si>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</si>
  <si>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</si>
  <si>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</si>
  <si>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</si>
  <si>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</si>
  <si>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</si>
  <si>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</si>
  <si>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</si>
  <si>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</si>
  <si>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</si>
  <si>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</si>
  <si>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</si>
  <si>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</si>
  <si>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</si>
  <si>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</si>
  <si>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</si>
  <si>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</si>
  <si>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</si>
  <si>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</si>
  <si>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</si>
  <si>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</si>
  <si>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</si>
  <si>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</si>
  <si>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</si>
  <si>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</si>
  <si>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</si>
  <si>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</si>
  <si>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</si>
  <si>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</si>
  <si>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</si>
  <si>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</si>
  <si>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</si>
  <si>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</si>
  <si>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</si>
  <si>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</si>
  <si>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</si>
  <si>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</si>
  <si>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</si>
  <si>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</si>
  <si>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</si>
  <si>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</si>
  <si>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</si>
  <si>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</si>
  <si>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</si>
  <si>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</si>
  <si>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</si>
  <si>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</si>
  <si>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</si>
  <si>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</si>
  <si>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</si>
  <si>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</si>
  <si>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</si>
  <si>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</si>
  <si>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</si>
  <si>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</si>
  <si>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</si>
  <si>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</si>
  <si>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</si>
  <si>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</si>
  <si>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</si>
  <si>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</si>
  <si>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</si>
  <si>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</si>
  <si>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</si>
  <si>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</si>
  <si>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</si>
  <si>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</si>
  <si>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</si>
  <si>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</si>
  <si>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</si>
  <si>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</si>
  <si>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</si>
  <si>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</si>
  <si>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</si>
  <si>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</si>
  <si>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</si>
  <si>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</si>
  <si>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</si>
  <si>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</si>
  <si>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</si>
  <si>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</si>
  <si>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</si>
  <si>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</si>
  <si>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</si>
  <si>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</si>
  <si>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</si>
  <si>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</si>
  <si>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</si>
  <si>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</si>
  <si>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</si>
  <si>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</si>
  <si>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</si>
  <si>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</si>
  <si>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</si>
  <si>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</si>
  <si>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</si>
  <si>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</si>
  <si>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</si>
  <si>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</si>
  <si>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</si>
  <si>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</si>
  <si>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</si>
  <si>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</si>
  <si>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</si>
  <si>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</si>
  <si>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</si>
  <si>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</si>
  <si>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</si>
  <si>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</si>
  <si>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</si>
  <si>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</si>
  <si>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</si>
  <si>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</si>
  <si>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</si>
  <si>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</si>
  <si>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</si>
  <si>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</si>
  <si>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</si>
  <si>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</si>
  <si>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</si>
  <si>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</si>
  <si>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</si>
  <si>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</si>
  <si>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</si>
  <si>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</si>
  <si>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</si>
  <si>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</si>
  <si>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</si>
  <si>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</si>
  <si>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</si>
  <si>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</si>
  <si>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</si>
  <si>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</si>
  <si>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</si>
  <si>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</si>
  <si>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</si>
  <si>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</si>
  <si>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</si>
  <si>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</si>
  <si>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</si>
  <si>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</si>
  <si>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</si>
  <si>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</si>
  <si>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</si>
  <si>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</si>
  <si>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</si>
  <si>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</si>
  <si>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</si>
  <si>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</si>
  <si>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</si>
  <si>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</si>
  <si>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</si>
  <si>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</si>
  <si>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</si>
  <si>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</si>
  <si>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</si>
  <si>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</si>
  <si>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</si>
  <si>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</si>
  <si>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</si>
  <si>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</si>
  <si>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</si>
  <si>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</si>
  <si>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</si>
  <si>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</si>
  <si>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</si>
  <si>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</si>
  <si>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</si>
  <si>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</si>
  <si>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</si>
  <si>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</si>
  <si>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</si>
  <si>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</si>
  <si>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</si>
  <si>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</si>
  <si>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</si>
  <si>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</si>
  <si>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</si>
  <si>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</si>
  <si>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</si>
  <si>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</si>
  <si>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</si>
  <si>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</si>
  <si>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</si>
  <si>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</si>
  <si>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</si>
  <si>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</si>
  <si>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</si>
  <si>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</si>
  <si>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</si>
  <si>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</si>
  <si>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</si>
  <si>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</si>
  <si>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</si>
  <si>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</si>
  <si>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</si>
  <si>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</si>
  <si>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</si>
  <si>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</si>
  <si>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</si>
  <si>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</si>
  <si>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</si>
  <si>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</si>
  <si>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</si>
  <si>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</si>
  <si>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</si>
  <si>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</si>
  <si>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</si>
  <si>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</si>
  <si>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</si>
  <si>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</si>
  <si>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</si>
  <si>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</si>
  <si>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</si>
  <si>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</si>
  <si>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</si>
  <si>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</si>
  <si>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</si>
  <si>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</si>
  <si>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</si>
  <si>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</si>
  <si>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</si>
  <si>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</si>
  <si>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</si>
  <si>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</si>
  <si>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</si>
  <si>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</si>
  <si>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</si>
  <si>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</si>
  <si>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</si>
  <si>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</si>
  <si>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</si>
  <si>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</si>
  <si>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</si>
  <si>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</si>
  <si>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</si>
  <si>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</si>
  <si>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</si>
  <si>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</si>
  <si>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</si>
  <si>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</si>
  <si>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</si>
  <si>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</si>
  <si>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</si>
  <si>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</si>
  <si>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</si>
  <si>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</si>
  <si>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</si>
  <si>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</si>
  <si>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</si>
  <si>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</si>
  <si>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</si>
  <si>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</si>
  <si>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</si>
  <si>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</si>
  <si>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</si>
  <si>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</si>
  <si>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</si>
  <si>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</si>
  <si>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</si>
  <si>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</si>
  <si>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</si>
  <si>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</si>
  <si>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</si>
  <si>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</si>
  <si>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</si>
  <si>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</si>
  <si>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</si>
  <si>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</si>
  <si>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</si>
  <si>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</si>
  <si>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</si>
  <si>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</si>
  <si>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</si>
  <si>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</si>
  <si>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</si>
  <si>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</si>
  <si>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</si>
  <si>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</si>
  <si>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</si>
  <si>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</si>
  <si>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</si>
  <si>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</si>
  <si>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</si>
  <si>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</si>
  <si>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</si>
  <si>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</si>
  <si>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</si>
  <si>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</si>
  <si>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</si>
  <si>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</si>
  <si>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</si>
  <si>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</si>
  <si>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</si>
  <si>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</si>
  <si>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</si>
  <si>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</si>
  <si>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</si>
  <si>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</si>
  <si>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</si>
  <si>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</si>
  <si>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</si>
  <si>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</si>
  <si>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</si>
  <si>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</si>
  <si>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</si>
  <si>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</si>
  <si>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</si>
  <si>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</si>
  <si>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</si>
  <si>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</si>
  <si>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</si>
  <si>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</si>
  <si>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</si>
  <si>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</si>
  <si>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</si>
  <si>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</si>
  <si>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</si>
  <si>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</si>
  <si>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</si>
  <si>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</si>
  <si>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</si>
  <si>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</si>
  <si>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</si>
  <si>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</si>
  <si>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</si>
  <si>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</si>
  <si>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</si>
  <si>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</si>
  <si>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</si>
  <si>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</si>
  <si>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</si>
  <si>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</si>
  <si>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</si>
  <si>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</si>
  <si>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</si>
  <si>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</si>
  <si>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</si>
  <si>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</si>
  <si>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</si>
  <si>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</si>
  <si>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</si>
  <si>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</si>
  <si>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</si>
  <si>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</si>
  <si>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</si>
  <si>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</si>
  <si>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</si>
  <si>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</si>
  <si>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</si>
  <si>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</si>
  <si>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</si>
  <si>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</si>
  <si>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</si>
  <si>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</si>
  <si>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</si>
  <si>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</si>
  <si>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</si>
  <si>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</si>
  <si>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</si>
  <si>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</si>
  <si>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</si>
  <si>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</si>
  <si>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</si>
  <si>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</si>
  <si>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</si>
  <si>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</si>
  <si>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</si>
  <si>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</si>
  <si>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</si>
  <si>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</si>
  <si>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</si>
  <si>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</si>
  <si>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</si>
  <si>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</si>
  <si>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</si>
  <si>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</si>
  <si>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</si>
  <si>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</si>
  <si>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</si>
  <si>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</si>
  <si>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</si>
  <si>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</si>
  <si>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</si>
  <si>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</si>
  <si>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</si>
  <si>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</si>
  <si>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</si>
  <si>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</si>
  <si>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</si>
  <si>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</si>
  <si>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</si>
  <si>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</si>
  <si>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</si>
  <si>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</si>
  <si>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</si>
  <si>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</si>
  <si>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</si>
  <si>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</si>
  <si>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</si>
  <si>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</si>
  <si>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</si>
  <si>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</si>
  <si>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</si>
  <si>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</si>
  <si>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</si>
  <si>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</si>
  <si>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</si>
  <si>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</si>
  <si>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</si>
  <si>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</si>
  <si>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</si>
  <si>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</si>
  <si>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</si>
  <si>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</si>
  <si>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</si>
  <si>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</si>
  <si>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</si>
  <si>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</si>
  <si>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</si>
  <si>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</si>
  <si>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</si>
  <si>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</si>
  <si>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</si>
  <si>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</si>
  <si>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</si>
  <si>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</si>
  <si>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</si>
  <si>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</si>
  <si>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</si>
  <si>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</si>
  <si>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</si>
  <si>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</si>
  <si>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</si>
  <si>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</si>
  <si>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</si>
  <si>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</si>
  <si>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</si>
  <si>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</si>
  <si>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</si>
  <si>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</si>
  <si>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</si>
  <si>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</si>
  <si>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</si>
  <si>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</si>
  <si>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</si>
  <si>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</si>
  <si>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</si>
  <si>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</si>
  <si>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</si>
  <si>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</si>
  <si>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</si>
  <si>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</si>
  <si>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</si>
  <si>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</si>
  <si>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</si>
  <si>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</si>
  <si>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</si>
  <si>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</si>
  <si>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</si>
  <si>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</si>
  <si>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</si>
  <si>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</si>
  <si>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</si>
  <si>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</si>
  <si>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</si>
  <si>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</si>
  <si>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</si>
  <si>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</si>
  <si>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</si>
  <si>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</si>
  <si>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</si>
  <si>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</si>
  <si>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</si>
  <si>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</si>
  <si>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</si>
  <si>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</si>
  <si>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</si>
  <si>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</si>
  <si>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</si>
  <si>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</si>
  <si>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</si>
  <si>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</si>
  <si>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</si>
  <si>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</si>
  <si>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</si>
  <si>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</si>
  <si>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</si>
  <si>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</si>
  <si>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</si>
  <si>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</si>
  <si>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</si>
  <si>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</si>
  <si>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</si>
  <si>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</si>
  <si>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</si>
  <si>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</si>
  <si>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</si>
  <si>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</si>
  <si>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</si>
  <si>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</si>
  <si>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</si>
  <si>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</si>
  <si>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</si>
  <si>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</si>
  <si>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</si>
  <si>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</si>
  <si>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</si>
  <si>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</si>
  <si>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</si>
  <si>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</si>
  <si>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</si>
  <si>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</si>
  <si>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</si>
  <si>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</si>
  <si>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</si>
  <si>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</si>
  <si>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</si>
  <si>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</si>
  <si>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</si>
  <si>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</si>
  <si>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</si>
  <si>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</si>
  <si>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</si>
  <si>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</si>
  <si>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</si>
  <si>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</si>
  <si>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</si>
  <si>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</si>
  <si>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</si>
  <si>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</si>
  <si>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</si>
  <si>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</si>
  <si>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</si>
  <si>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</si>
  <si>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</si>
  <si>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</si>
  <si>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</si>
  <si>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</si>
  <si>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</si>
  <si>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</si>
  <si>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</si>
  <si>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</si>
  <si>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</si>
  <si>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</si>
  <si>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</si>
  <si>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</si>
  <si>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</si>
  <si>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</si>
  <si>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</si>
  <si>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</si>
  <si>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</si>
  <si>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</si>
  <si>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</si>
  <si>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</si>
  <si>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</si>
  <si>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</si>
  <si>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</si>
  <si>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</si>
  <si>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</si>
  <si>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</si>
  <si>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</si>
  <si>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</si>
  <si>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</si>
  <si>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</si>
  <si>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</si>
  <si>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</si>
  <si>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</si>
  <si>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</si>
  <si>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</si>
  <si>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</si>
  <si>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</si>
  <si>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</si>
  <si>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</si>
  <si>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</si>
  <si>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</si>
  <si>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</si>
  <si>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</si>
  <si>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</si>
  <si>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</si>
  <si>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</si>
  <si>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</si>
  <si>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</si>
  <si>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</si>
  <si>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</si>
  <si>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</si>
  <si>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</si>
  <si>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</si>
  <si>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</si>
  <si>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</si>
  <si>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</si>
  <si>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</si>
  <si>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</si>
  <si>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</si>
  <si>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</si>
  <si>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</si>
  <si>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</si>
  <si>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</si>
  <si>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</si>
  <si>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</si>
  <si>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</si>
  <si>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</si>
  <si>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</si>
  <si>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</si>
  <si>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</si>
  <si>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</si>
  <si>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</si>
  <si>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</si>
  <si>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</si>
  <si>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</si>
  <si>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</si>
  <si>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</si>
  <si>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</si>
  <si>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</si>
  <si>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</si>
  <si>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</si>
  <si>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</si>
  <si>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</si>
  <si>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</si>
  <si>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</si>
  <si>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</si>
  <si>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</si>
  <si>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</si>
  <si>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</si>
  <si>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</si>
  <si>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</si>
  <si>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</si>
  <si>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</si>
  <si>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</si>
  <si>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</si>
  <si>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</si>
  <si>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</si>
  <si>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</si>
  <si>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</si>
  <si>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</si>
  <si>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</si>
  <si>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</si>
  <si>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</si>
  <si>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</si>
  <si>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</si>
  <si>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</si>
  <si>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</si>
  <si>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</si>
  <si>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</si>
  <si>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</si>
  <si>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</si>
  <si>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</si>
  <si>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</si>
  <si>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</si>
  <si>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</si>
  <si>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</si>
  <si>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</si>
  <si>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</si>
  <si>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</si>
  <si>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</si>
  <si>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</si>
  <si>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</si>
  <si>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</si>
  <si>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</si>
  <si>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</si>
  <si>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</si>
  <si>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</si>
  <si>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</si>
  <si>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</si>
  <si>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</si>
  <si>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</si>
  <si>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</si>
  <si>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</si>
  <si>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</si>
  <si>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</si>
  <si>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</si>
  <si>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</si>
  <si>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</si>
  <si>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</si>
  <si>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</si>
  <si>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</si>
  <si>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</si>
  <si>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</si>
  <si>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</si>
  <si>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</si>
  <si>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</si>
  <si>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</si>
  <si>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</si>
  <si>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</si>
  <si>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</si>
  <si>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</si>
  <si>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</si>
  <si>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</si>
  <si>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</si>
  <si>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</si>
  <si>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</si>
  <si>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</si>
  <si>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</si>
  <si>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</si>
  <si>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</si>
  <si>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</si>
  <si>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</si>
  <si>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</si>
  <si>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</si>
  <si>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</si>
  <si>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</si>
  <si>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</si>
  <si>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</si>
  <si>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</si>
  <si>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</si>
  <si>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</si>
  <si>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</si>
  <si>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</si>
  <si>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</si>
  <si>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</si>
  <si>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</si>
  <si>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</si>
  <si>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</si>
  <si>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</si>
  <si>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</si>
  <si>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</si>
  <si>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</si>
  <si>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</si>
  <si>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</si>
  <si>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</si>
  <si>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</si>
  <si>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</si>
  <si>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</si>
  <si>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</si>
  <si>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</si>
  <si>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</si>
  <si>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</si>
  <si>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</si>
  <si>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</si>
  <si>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</si>
  <si>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</si>
  <si>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</si>
  <si>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</si>
  <si>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</si>
  <si>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</si>
  <si>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</si>
  <si>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</si>
  <si>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</si>
  <si>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</si>
  <si>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</si>
  <si>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</si>
  <si>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</si>
  <si>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</si>
  <si>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</si>
  <si>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</si>
  <si>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</si>
  <si>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</si>
  <si>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</si>
  <si>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</si>
  <si>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</si>
  <si>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</si>
  <si>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</si>
  <si>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</si>
  <si>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</si>
  <si>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</si>
  <si>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</si>
  <si>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</si>
  <si>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</si>
  <si>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</si>
  <si>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</si>
  <si>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</si>
  <si>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</si>
  <si>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</si>
  <si>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</si>
  <si>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</si>
  <si>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</si>
  <si>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</si>
  <si>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</si>
  <si>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</si>
  <si>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</si>
  <si>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</si>
  <si>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</si>
  <si>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</si>
  <si>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</si>
  <si>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</si>
  <si>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</si>
  <si>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</si>
  <si>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</si>
  <si>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</si>
  <si>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</si>
  <si>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</si>
  <si>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</si>
  <si>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</si>
  <si>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</si>
  <si>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</si>
  <si>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</si>
  <si>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</si>
  <si>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</si>
  <si>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</si>
  <si>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</si>
  <si>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</si>
  <si>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</si>
  <si>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</si>
  <si>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</si>
  <si>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</si>
  <si>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</si>
  <si>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</si>
  <si>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</si>
  <si>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</si>
  <si>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</si>
  <si>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</si>
  <si>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</si>
  <si>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</si>
  <si>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</si>
  <si>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</si>
  <si>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</si>
  <si>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</si>
  <si>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</si>
  <si>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</si>
  <si>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</si>
  <si>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</si>
  <si>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</si>
  <si>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</si>
  <si>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</si>
  <si>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</si>
  <si>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</si>
  <si>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</si>
  <si>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</si>
  <si>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</si>
  <si>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</si>
  <si>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</si>
  <si>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</si>
  <si>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</si>
  <si>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</si>
  <si>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</si>
  <si>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</si>
  <si>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</si>
  <si>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</si>
  <si>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</si>
  <si>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</si>
  <si>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</si>
  <si>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</si>
  <si>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</si>
  <si>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</si>
  <si>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</si>
  <si>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</si>
  <si>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</si>
  <si>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</si>
  <si>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</si>
  <si>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</si>
  <si>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</si>
  <si>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</si>
  <si>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</si>
  <si>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</si>
  <si>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</si>
  <si>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</si>
  <si>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</si>
  <si>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</si>
  <si>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</si>
  <si>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</si>
  <si>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</si>
  <si>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</si>
  <si>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</si>
  <si>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</si>
  <si>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</si>
  <si>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</si>
  <si>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</si>
  <si>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</si>
  <si>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</si>
  <si>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</si>
  <si>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</si>
  <si>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</si>
  <si>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</si>
  <si>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</si>
  <si>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</si>
  <si>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</si>
  <si>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</si>
  <si>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</si>
  <si>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</si>
  <si>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</si>
  <si>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</si>
  <si>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</si>
  <si>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</si>
  <si>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</si>
  <si>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</si>
  <si>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</si>
  <si>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</si>
  <si>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</si>
  <si>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</si>
  <si>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</si>
  <si>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</si>
  <si>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</si>
  <si>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</si>
  <si>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</si>
  <si>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</si>
  <si>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</si>
  <si>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</si>
  <si>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</si>
  <si>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</si>
  <si>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</si>
  <si>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</si>
  <si>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</si>
  <si>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</si>
  <si>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</si>
  <si>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</si>
  <si>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</si>
  <si>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</si>
  <si>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</si>
  <si>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</si>
  <si>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</si>
  <si>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</si>
  <si>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</si>
  <si>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</si>
  <si>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</si>
  <si>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</si>
  <si>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</si>
  <si>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</si>
  <si>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</si>
  <si>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</si>
  <si>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</si>
  <si>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</si>
  <si>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</si>
  <si>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</si>
  <si>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</si>
  <si>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</si>
  <si>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</si>
  <si>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</si>
  <si>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</si>
  <si>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</si>
  <si>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</si>
  <si>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</si>
  <si>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</si>
  <si>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</si>
  <si>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</si>
  <si>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</si>
  <si>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</si>
  <si>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</si>
  <si>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</si>
  <si>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</si>
  <si>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</si>
  <si>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</si>
  <si>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</si>
  <si>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</si>
  <si>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</si>
  <si>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</si>
  <si>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</si>
  <si>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</si>
  <si>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</si>
  <si>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</si>
  <si>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</si>
  <si>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</si>
  <si>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</si>
  <si>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</si>
  <si>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</si>
  <si>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</si>
  <si>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</si>
  <si>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</si>
  <si>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</si>
  <si>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</si>
  <si>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</si>
  <si>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</si>
  <si>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</si>
  <si>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</si>
  <si>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</si>
  <si>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</si>
  <si>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</si>
  <si>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</si>
  <si>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</si>
  <si>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</si>
  <si>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</si>
  <si>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</si>
  <si>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</si>
  <si>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</si>
  <si>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</si>
  <si>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</si>
  <si>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</si>
  <si>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</si>
  <si>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</si>
  <si>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</si>
  <si>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</si>
  <si>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</si>
  <si>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</si>
  <si>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</si>
  <si>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</si>
  <si>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</si>
  <si>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</si>
  <si>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</si>
  <si>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</si>
  <si>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</si>
  <si>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</si>
  <si>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</si>
  <si>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</si>
  <si>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</si>
  <si>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</si>
  <si>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</si>
  <si>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</si>
  <si>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</si>
  <si>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</si>
  <si>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</si>
  <si>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</si>
  <si>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</si>
  <si>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</si>
  <si>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</si>
  <si>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</si>
  <si>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</si>
  <si>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</si>
  <si>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</si>
  <si>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</si>
  <si>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</si>
  <si>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</si>
  <si>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</si>
  <si>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</si>
  <si>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</si>
  <si>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</si>
  <si>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</si>
  <si>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</si>
  <si>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</si>
  <si>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</si>
  <si>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</si>
  <si>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</si>
  <si>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</si>
  <si>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</si>
  <si>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</si>
  <si>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</si>
  <si>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</si>
  <si>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</si>
  <si>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</si>
  <si>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</si>
  <si>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</si>
  <si>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</si>
  <si>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</si>
  <si>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</si>
  <si>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</si>
  <si>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</si>
  <si>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</si>
  <si>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</si>
  <si>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</si>
  <si>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</si>
  <si>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</si>
  <si>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</si>
  <si>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</si>
  <si>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</si>
  <si>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</si>
  <si>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</si>
  <si>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</si>
  <si>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</si>
  <si>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</si>
  <si>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</si>
  <si>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</si>
  <si>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</si>
  <si>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</si>
  <si>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</si>
  <si>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</si>
  <si>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</si>
  <si>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</si>
  <si>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</si>
  <si>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</si>
  <si>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</si>
  <si>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</si>
  <si>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</si>
  <si>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</si>
  <si>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</si>
  <si>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</si>
  <si>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</si>
  <si>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</si>
  <si>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</si>
  <si>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</si>
  <si>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</si>
  <si>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</si>
  <si>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</si>
  <si>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</si>
  <si>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</si>
  <si>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</si>
  <si>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</si>
  <si>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</si>
  <si>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</si>
  <si>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</si>
  <si>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</si>
  <si>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</si>
  <si>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</si>
  <si>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</si>
  <si>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</si>
  <si>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</si>
  <si>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</si>
  <si>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</si>
  <si>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</si>
  <si>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</si>
  <si>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</si>
  <si>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</si>
  <si>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</si>
  <si>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</si>
  <si>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</si>
  <si>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</si>
  <si>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</si>
  <si>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</si>
  <si>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</si>
  <si>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</si>
  <si>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</si>
  <si>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</si>
  <si>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</si>
  <si>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</si>
  <si>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</si>
  <si>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</si>
  <si>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</si>
  <si>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</si>
  <si>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</si>
  <si>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</si>
  <si>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</si>
  <si>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</si>
  <si>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</si>
  <si>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</si>
  <si>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</si>
  <si>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</si>
  <si>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</si>
  <si>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</si>
  <si>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</si>
  <si>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</si>
  <si>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</si>
  <si>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</si>
  <si>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</si>
  <si>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</si>
  <si>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</si>
  <si>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</si>
  <si>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</si>
  <si>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</si>
  <si>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</si>
  <si>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</si>
  <si>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</si>
  <si>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</si>
  <si>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</si>
  <si>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</si>
  <si>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</si>
  <si>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</si>
  <si>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</si>
  <si>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</si>
  <si>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</si>
  <si>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</si>
  <si>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</si>
  <si>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</si>
  <si>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</si>
  <si>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</si>
  <si>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</si>
  <si>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</si>
  <si>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</si>
  <si>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</si>
  <si>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</si>
  <si>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</si>
  <si>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</si>
  <si>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</si>
  <si>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</si>
  <si>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</si>
  <si>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</si>
  <si>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</si>
  <si>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</si>
  <si>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</si>
  <si>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</si>
  <si>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</si>
  <si>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</si>
  <si>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</si>
  <si>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</si>
  <si>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</si>
  <si>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</si>
  <si>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</si>
  <si>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</si>
  <si>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</si>
  <si>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</si>
  <si>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</si>
  <si>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</si>
  <si>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</si>
  <si>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</si>
  <si>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</si>
  <si>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</si>
  <si>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</si>
  <si>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</si>
  <si>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</si>
  <si>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</si>
  <si>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</si>
  <si>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</si>
  <si>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</si>
  <si>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</si>
  <si>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</si>
  <si>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</si>
  <si>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</si>
  <si>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</si>
  <si>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</si>
  <si>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</si>
  <si>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</si>
  <si>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</si>
  <si>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</si>
  <si>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</si>
  <si>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</si>
  <si>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</si>
  <si>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</si>
  <si>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</si>
  <si>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</si>
  <si>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</si>
  <si>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</si>
  <si>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</si>
  <si>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</si>
  <si>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</si>
  <si>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</si>
  <si>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</si>
  <si>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</si>
  <si>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</si>
  <si>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</si>
  <si>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</si>
  <si>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</si>
  <si>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</si>
  <si>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</si>
  <si>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</si>
  <si>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</si>
  <si>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</si>
  <si>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</si>
  <si>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</si>
  <si>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</si>
  <si>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</si>
  <si>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</si>
  <si>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</si>
  <si>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</si>
  <si>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</si>
  <si>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</si>
  <si>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</si>
  <si>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</si>
  <si>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</si>
  <si>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</si>
  <si>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</si>
  <si>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</si>
  <si>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</si>
  <si>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</si>
  <si>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</si>
  <si>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</si>
  <si>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</si>
  <si>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</si>
  <si>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</si>
  <si>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</si>
  <si>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</si>
  <si>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</si>
  <si>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</si>
  <si>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</si>
  <si>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</si>
  <si>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</si>
  <si>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</si>
  <si>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</si>
  <si>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</si>
  <si>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</si>
  <si>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</si>
  <si>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</si>
  <si>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</si>
  <si>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</si>
  <si>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</si>
  <si>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</si>
  <si>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</si>
  <si>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</si>
  <si>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</si>
  <si>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</si>
  <si>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</si>
  <si>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</si>
  <si>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</si>
  <si>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</si>
  <si>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</si>
  <si>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</si>
  <si>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</si>
  <si>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</si>
  <si>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</si>
  <si>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</si>
  <si>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</si>
  <si>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</si>
  <si>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</si>
  <si>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</si>
  <si>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</si>
  <si>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</si>
  <si>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</si>
  <si>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</si>
  <si>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</si>
  <si>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</si>
  <si>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</si>
  <si>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</si>
  <si>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</si>
  <si>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</si>
  <si>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</si>
  <si>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</si>
  <si>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</si>
  <si>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</si>
  <si>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</si>
  <si>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</si>
  <si>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</si>
  <si>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</si>
  <si>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</si>
  <si>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</si>
  <si>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</si>
  <si>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</si>
  <si>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</si>
  <si>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</si>
  <si>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</si>
  <si>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</si>
  <si>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</si>
  <si>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</si>
  <si>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</si>
  <si>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</si>
  <si>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</si>
  <si>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</si>
  <si>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</si>
  <si>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</si>
  <si>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</si>
  <si>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</si>
  <si>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</si>
  <si>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</si>
  <si>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</si>
  <si>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</si>
  <si>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</si>
  <si>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</si>
  <si>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</si>
  <si>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</si>
  <si>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</si>
  <si>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</si>
  <si>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</si>
  <si>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</si>
  <si>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</si>
  <si>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</si>
  <si>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</si>
  <si>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</si>
  <si>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</si>
  <si>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</si>
  <si>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</si>
  <si>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</si>
  <si>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</si>
  <si>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</si>
  <si>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</si>
  <si>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</si>
  <si>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</si>
  <si>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</si>
  <si>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</si>
  <si>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</si>
  <si>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</si>
  <si>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</si>
  <si>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</si>
  <si>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</si>
  <si>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</si>
  <si>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</si>
  <si>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</si>
  <si>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</si>
  <si>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</si>
  <si>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</si>
  <si>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</si>
  <si>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</si>
  <si>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</si>
  <si>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</si>
  <si>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</si>
  <si>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</si>
  <si>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</si>
  <si>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</si>
  <si>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</si>
  <si>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</si>
  <si>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</si>
  <si>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</si>
  <si>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</si>
  <si>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</si>
  <si>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</si>
  <si>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</si>
  <si>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</si>
  <si>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</si>
  <si>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</si>
  <si>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</si>
  <si>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</si>
  <si>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</si>
  <si>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</si>
  <si>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</si>
  <si>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</si>
  <si>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</si>
  <si>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</si>
  <si>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</si>
  <si>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</si>
  <si>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</si>
  <si>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</si>
  <si>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</si>
  <si>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</si>
  <si>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</si>
  <si>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</si>
  <si>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</si>
  <si>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</si>
  <si>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</si>
  <si>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</si>
  <si>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</si>
  <si>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</si>
  <si>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</si>
  <si>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</si>
  <si>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</si>
  <si>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</si>
  <si>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</si>
  <si>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</si>
  <si>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</si>
  <si>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</si>
  <si>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</si>
  <si>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</si>
  <si>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</si>
  <si>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</si>
  <si>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</si>
  <si>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</si>
  <si>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</si>
  <si>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</si>
  <si>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</si>
  <si>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</si>
  <si>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</si>
  <si>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</si>
  <si>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</si>
  <si>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</si>
  <si>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</si>
  <si>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</si>
  <si>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</si>
  <si>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</si>
  <si>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</si>
  <si>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</si>
  <si>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</si>
  <si>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</si>
  <si>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</si>
  <si>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</si>
  <si>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</si>
  <si>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</si>
  <si>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</si>
  <si>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</si>
  <si>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</si>
  <si>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</si>
  <si>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</si>
  <si>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</si>
  <si>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</si>
  <si>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</si>
  <si>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</si>
  <si>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</si>
  <si>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</si>
  <si>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</si>
  <si>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</si>
  <si>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</si>
  <si>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</si>
  <si>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</si>
  <si>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</si>
  <si>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</si>
  <si>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</si>
  <si>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</si>
  <si>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</si>
  <si>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</si>
  <si>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</si>
  <si>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</si>
  <si>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</si>
  <si>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</si>
  <si>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</si>
  <si>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</si>
  <si>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</si>
  <si>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</si>
  <si>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</si>
  <si>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</si>
  <si>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</si>
  <si>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</si>
  <si>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</si>
  <si>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</si>
  <si>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</si>
  <si>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</si>
  <si>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</si>
  <si>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</si>
  <si>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</si>
  <si>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</si>
  <si>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</si>
  <si>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</si>
  <si>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</si>
  <si>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</si>
  <si>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</si>
  <si>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</si>
  <si>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</si>
  <si>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</si>
  <si>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</si>
  <si>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</si>
  <si>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</si>
  <si>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</si>
  <si>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</si>
  <si>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</si>
  <si>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</si>
  <si>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</si>
  <si>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</si>
  <si>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</si>
  <si>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</si>
  <si>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</si>
  <si>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</si>
  <si>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</si>
  <si>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</si>
  <si>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</si>
  <si>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</si>
  <si>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</si>
  <si>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</si>
  <si>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</si>
  <si>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</si>
  <si>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</si>
  <si>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</si>
  <si>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</si>
  <si>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</si>
  <si>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</si>
  <si>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</si>
  <si>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</si>
  <si>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</si>
  <si>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</si>
  <si>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</si>
  <si>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</si>
  <si>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</si>
  <si>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</si>
  <si>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</si>
  <si>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</si>
  <si>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</si>
  <si>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</si>
  <si>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</si>
  <si>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</si>
  <si>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</si>
  <si>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</si>
  <si>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</si>
  <si>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</si>
  <si>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</si>
  <si>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</si>
  <si>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</si>
  <si>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</si>
  <si>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</si>
  <si>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</si>
  <si>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</si>
  <si>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</si>
  <si>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</si>
  <si>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</si>
  <si>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</si>
  <si>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</si>
  <si>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</si>
  <si>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</si>
  <si>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</si>
  <si>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</si>
  <si>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</si>
  <si>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</si>
  <si>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</si>
  <si>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</si>
  <si>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</si>
  <si>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</si>
  <si>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</si>
  <si>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</si>
  <si>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</si>
  <si>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</si>
  <si>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</si>
  <si>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</si>
  <si>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</si>
  <si>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</si>
  <si>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</si>
  <si>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</si>
  <si>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</si>
  <si>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</si>
  <si>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</si>
  <si>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</si>
  <si>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</si>
  <si>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</si>
  <si>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</si>
  <si>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</si>
  <si>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</si>
  <si>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</si>
  <si>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</si>
  <si>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</si>
  <si>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</si>
  <si>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</si>
  <si>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</si>
  <si>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</si>
  <si>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</si>
  <si>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</si>
  <si>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</si>
  <si>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</si>
  <si>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</si>
  <si>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</si>
  <si>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</si>
  <si>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</si>
  <si>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</si>
  <si>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</si>
  <si>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</si>
  <si>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</si>
  <si>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</si>
  <si>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</si>
  <si>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</si>
  <si>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</si>
  <si>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</si>
  <si>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</si>
  <si>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</si>
  <si>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</si>
  <si>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</si>
  <si>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</si>
  <si>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</si>
  <si>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</si>
  <si>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</si>
  <si>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</si>
  <si>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</si>
  <si>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</si>
  <si>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</si>
  <si>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</si>
  <si>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</si>
  <si>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</si>
  <si>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</si>
  <si>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</si>
  <si>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</si>
  <si>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</si>
  <si>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</si>
  <si>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</si>
  <si>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</si>
  <si>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</si>
  <si>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</si>
  <si>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</si>
  <si>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</si>
  <si>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</si>
  <si>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</si>
  <si>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</si>
  <si>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</si>
  <si>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</si>
  <si>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</si>
  <si>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</si>
  <si>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</si>
  <si>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</si>
  <si>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</si>
  <si>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</si>
  <si>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</si>
  <si>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</si>
  <si>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</si>
  <si>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</si>
  <si>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</si>
  <si>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</si>
  <si>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</si>
  <si>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</si>
  <si>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</si>
  <si>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</si>
  <si>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</si>
  <si>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</si>
  <si>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</si>
  <si>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</si>
  <si>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</si>
  <si>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</si>
  <si>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</si>
  <si>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</si>
  <si>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</si>
  <si>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</si>
  <si>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</si>
  <si>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</si>
  <si>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</si>
  <si>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</si>
  <si>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</si>
  <si>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</si>
  <si>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</si>
  <si>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</si>
  <si>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</si>
  <si>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</si>
  <si>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</si>
  <si>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</si>
  <si>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</si>
  <si>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</si>
  <si>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</si>
  <si>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</si>
  <si>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</si>
  <si>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</si>
  <si>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</si>
  <si>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</si>
  <si>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</si>
  <si>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</si>
  <si>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</si>
  <si>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</si>
  <si>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</si>
  <si>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</si>
  <si>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</si>
  <si>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</si>
  <si>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</si>
  <si>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</si>
  <si>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</si>
  <si>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</si>
  <si>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</si>
  <si>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</si>
  <si>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</si>
  <si>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</si>
  <si>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</si>
  <si>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</si>
  <si>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</si>
  <si>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</si>
  <si>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</si>
  <si>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</si>
  <si>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</si>
  <si>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</si>
  <si>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</si>
  <si>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</si>
  <si>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</si>
  <si>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</si>
  <si>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</si>
  <si>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</si>
  <si>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</si>
  <si>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</si>
  <si>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</si>
  <si>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</si>
  <si>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</si>
  <si>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</si>
  <si>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</si>
  <si>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</si>
  <si>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</si>
  <si>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</si>
  <si>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</si>
  <si>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</si>
  <si>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</si>
  <si>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</si>
  <si>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</si>
  <si>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</si>
  <si>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</si>
  <si>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</si>
  <si>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</si>
  <si>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</si>
  <si>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</si>
  <si>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</si>
  <si>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</si>
  <si>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</si>
  <si>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</si>
  <si>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</si>
  <si>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</si>
  <si>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</si>
  <si>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</si>
  <si>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</si>
  <si>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</si>
  <si>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</si>
  <si>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</si>
  <si>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</si>
  <si>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</si>
  <si>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</si>
  <si>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</si>
  <si>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</si>
  <si>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</si>
  <si>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</si>
  <si>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</si>
  <si>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</si>
  <si>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</si>
  <si>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</si>
  <si>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</si>
  <si>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</si>
  <si>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</si>
  <si>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</si>
  <si>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</si>
  <si>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</si>
  <si>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</si>
  <si>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</si>
  <si>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</si>
  <si>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</si>
  <si>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</si>
  <si>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</si>
  <si>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</si>
  <si>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</si>
  <si>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</si>
  <si>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</si>
  <si>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</si>
  <si>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</si>
  <si>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</si>
  <si>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</si>
  <si>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</si>
  <si>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</si>
  <si>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</si>
  <si>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</si>
  <si>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</si>
  <si>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</si>
  <si>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</si>
  <si>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</si>
  <si>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</si>
  <si>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</si>
  <si>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</si>
  <si>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</si>
  <si>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</si>
  <si>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</si>
  <si>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</si>
  <si>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</si>
  <si>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</si>
  <si>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</si>
  <si>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</si>
  <si>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</si>
  <si>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</si>
  <si>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</si>
  <si>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</si>
  <si>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</si>
  <si>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</si>
  <si>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</si>
  <si>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</si>
  <si>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</si>
  <si>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</si>
  <si>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</si>
  <si>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</si>
  <si>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</si>
  <si>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</si>
  <si>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</si>
  <si>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</si>
  <si>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</si>
  <si>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</si>
  <si>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</si>
  <si>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</si>
  <si>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</si>
  <si>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</si>
  <si>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</si>
  <si>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</si>
  <si>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</si>
  <si>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</si>
  <si>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</si>
  <si>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</si>
  <si>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</si>
  <si>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</si>
  <si>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</si>
  <si>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</si>
  <si>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</si>
  <si>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</si>
  <si>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</si>
  <si>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</si>
  <si>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</si>
  <si>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</si>
  <si>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</si>
  <si>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</si>
  <si>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</si>
  <si>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</si>
  <si>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</si>
  <si>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</si>
  <si>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</si>
  <si>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</si>
  <si>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</si>
  <si>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</si>
  <si>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</si>
  <si>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</si>
  <si>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</si>
  <si>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</si>
  <si>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</si>
  <si>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</si>
  <si>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</si>
  <si>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</si>
  <si>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</si>
  <si>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</si>
  <si>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</si>
  <si>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</si>
  <si>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</si>
  <si>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</si>
  <si>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</si>
  <si>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</si>
  <si>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</si>
  <si>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</si>
  <si>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</si>
  <si>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</si>
  <si>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</si>
  <si>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</si>
  <si>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</si>
  <si>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</si>
  <si>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</si>
  <si>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</si>
  <si>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</si>
  <si>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</si>
  <si>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</si>
  <si>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</si>
  <si>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</si>
  <si>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</si>
  <si>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</si>
  <si>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</si>
  <si>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</si>
  <si>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</si>
  <si>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</si>
  <si>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</si>
  <si>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</si>
  <si>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</si>
  <si>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</si>
  <si>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</si>
  <si>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</si>
  <si>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</si>
  <si>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</si>
  <si>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</si>
  <si>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</si>
  <si>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</si>
  <si>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</si>
  <si>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</si>
  <si>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</si>
  <si>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</si>
  <si>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</si>
  <si>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</si>
  <si>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</si>
  <si>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</si>
  <si>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</si>
  <si>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</si>
  <si>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</si>
  <si>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</si>
  <si>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</si>
  <si>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</si>
  <si>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</si>
  <si>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</si>
  <si>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</si>
  <si>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</si>
  <si>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</si>
  <si>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</si>
  <si>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</si>
  <si>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</si>
  <si>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</si>
  <si>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</si>
  <si>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</si>
  <si>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</si>
  <si>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</si>
  <si>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</si>
  <si>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</si>
  <si>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</si>
  <si>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</si>
  <si>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</si>
  <si>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</si>
  <si>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</si>
  <si>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</si>
  <si>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</si>
  <si>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</si>
  <si>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</si>
  <si>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</si>
  <si>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</si>
  <si>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</si>
  <si>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</si>
  <si>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</si>
  <si>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</si>
  <si>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</si>
  <si>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</si>
  <si>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</si>
  <si>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</si>
  <si>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</si>
  <si>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</si>
  <si>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</si>
  <si>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</si>
  <si>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</si>
  <si>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</si>
  <si>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</si>
  <si>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</si>
  <si>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</si>
  <si>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</si>
  <si>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</si>
  <si>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</si>
  <si>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</si>
  <si>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</si>
  <si>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</si>
  <si>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</si>
  <si>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</si>
  <si>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</si>
  <si>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</si>
  <si>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</si>
  <si>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</si>
  <si>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</si>
  <si>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</si>
  <si>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</si>
  <si>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</si>
  <si>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</si>
  <si>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</si>
  <si>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</si>
  <si>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</si>
  <si>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</si>
  <si>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</si>
  <si>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</si>
  <si>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</si>
  <si>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</si>
  <si>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</si>
  <si>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</si>
  <si>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</si>
  <si>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</si>
  <si>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</si>
  <si>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</si>
  <si>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</si>
  <si>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</si>
  <si>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</si>
  <si>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</si>
  <si>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</si>
  <si>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</si>
  <si>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</si>
  <si>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</si>
  <si>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</si>
  <si>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</si>
  <si>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</si>
  <si>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</si>
  <si>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</si>
  <si>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</si>
  <si>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</si>
  <si>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</si>
  <si>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</si>
  <si>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</si>
  <si>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</si>
  <si>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</si>
  <si>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</si>
  <si>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</si>
  <si>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</si>
  <si>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</si>
  <si>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</si>
  <si>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</si>
  <si>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</si>
  <si>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</si>
  <si>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</si>
  <si>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</si>
  <si>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</si>
  <si>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</si>
  <si>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</si>
  <si>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</si>
  <si>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</si>
  <si>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</si>
  <si>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</si>
  <si>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</si>
  <si>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</si>
  <si>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</si>
  <si>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</si>
  <si>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</si>
  <si>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</si>
  <si>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</si>
  <si>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</si>
  <si>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</si>
  <si>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</si>
  <si>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</si>
  <si>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</si>
  <si>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</si>
  <si>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</si>
  <si>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</si>
  <si>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</si>
  <si>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</si>
  <si>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</si>
  <si>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</si>
  <si>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</si>
  <si>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</si>
  <si>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</si>
  <si>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</si>
  <si>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</si>
  <si>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</si>
  <si>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</si>
  <si>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</si>
  <si>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</si>
  <si>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</si>
  <si>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</si>
  <si>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</si>
  <si>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</si>
  <si>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</si>
  <si>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</si>
  <si>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</si>
  <si>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</si>
  <si>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</si>
  <si>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</si>
  <si>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</si>
  <si>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</si>
  <si>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</si>
  <si>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</si>
  <si>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</si>
  <si>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</si>
  <si>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</si>
  <si>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</si>
  <si>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</si>
  <si>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</si>
  <si>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</si>
  <si>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</si>
  <si>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</si>
  <si>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</si>
  <si>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</si>
  <si>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</si>
  <si>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</si>
  <si>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</si>
  <si>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</si>
  <si>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</si>
  <si>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</si>
  <si>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</si>
  <si>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</si>
  <si>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</si>
  <si>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</si>
  <si>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</si>
  <si>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</si>
  <si>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</si>
  <si>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</si>
  <si>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</si>
  <si>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</si>
  <si>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</si>
  <si>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</si>
  <si>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</si>
  <si>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</si>
  <si>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</si>
  <si>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</si>
  <si>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</si>
  <si>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</si>
  <si>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</si>
  <si>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</si>
  <si>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</si>
  <si>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</si>
  <si>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</si>
  <si>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</si>
  <si>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</si>
  <si>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</si>
  <si>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</si>
  <si>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</si>
  <si>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</si>
  <si>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</si>
  <si>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</si>
  <si>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</si>
  <si>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</si>
  <si>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</si>
  <si>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</si>
  <si>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</si>
  <si>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</si>
  <si>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</si>
  <si>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</si>
  <si>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</si>
  <si>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</si>
  <si>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</si>
  <si>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</si>
  <si>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</si>
  <si>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</si>
  <si>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</si>
  <si>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</si>
  <si>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</si>
  <si>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</si>
  <si>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</si>
  <si>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</si>
  <si>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</si>
  <si>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</si>
  <si>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</si>
  <si>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</si>
  <si>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</si>
  <si>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</si>
  <si>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</si>
  <si>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</si>
  <si>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</si>
  <si>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</si>
  <si>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</si>
  <si>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</si>
  <si>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</si>
  <si>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</si>
  <si>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</si>
  <si>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</si>
  <si>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</si>
  <si>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</si>
  <si>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</si>
  <si>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</si>
  <si>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</si>
  <si>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</si>
  <si>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</si>
  <si>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</si>
  <si>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</si>
  <si>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</si>
  <si>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</si>
  <si>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</si>
  <si>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</si>
  <si>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</si>
  <si>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</si>
  <si>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</si>
  <si>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</si>
  <si>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</si>
  <si>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</si>
  <si>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</si>
  <si>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</si>
  <si>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</si>
  <si>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</si>
  <si>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</si>
  <si>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</si>
  <si>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</si>
  <si>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</si>
  <si>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</si>
  <si>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</si>
  <si>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</si>
  <si>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</si>
  <si>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</si>
  <si>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</si>
  <si>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</si>
  <si>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</si>
  <si>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</si>
  <si>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</si>
  <si>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</si>
  <si>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</si>
  <si>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</si>
  <si>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</si>
  <si>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</si>
  <si>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</si>
  <si>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</si>
  <si>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</si>
  <si>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</si>
  <si>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</si>
  <si>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</si>
  <si>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</si>
  <si>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</si>
  <si>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</si>
  <si>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</si>
  <si>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</si>
  <si>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</si>
  <si>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</si>
  <si>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</si>
  <si>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</si>
  <si>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</si>
  <si>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</si>
  <si>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</si>
  <si>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</si>
  <si>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</si>
  <si>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</si>
  <si>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</si>
  <si>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</si>
  <si>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</si>
  <si>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</si>
  <si>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</si>
  <si>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</si>
  <si>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</si>
  <si>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</si>
  <si>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</si>
  <si>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</si>
  <si>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</si>
  <si>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</si>
  <si>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</si>
  <si>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</si>
  <si>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</si>
  <si>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</si>
  <si>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</si>
  <si>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</si>
  <si>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</si>
  <si>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</si>
  <si>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</si>
  <si>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</si>
  <si>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</si>
  <si>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</si>
  <si>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</si>
  <si>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</si>
  <si>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</si>
  <si>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</si>
  <si>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</si>
  <si>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</si>
  <si>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</si>
  <si>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</si>
  <si>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</si>
  <si>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</si>
  <si>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</si>
  <si>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</si>
  <si>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</si>
  <si>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</si>
  <si>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</si>
  <si>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</si>
  <si>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</si>
  <si>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</si>
  <si>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</si>
  <si>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</si>
  <si>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</si>
  <si>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</si>
  <si>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</si>
  <si>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</si>
  <si>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</si>
  <si>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</si>
  <si>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</si>
  <si>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</si>
  <si>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</si>
  <si>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</si>
  <si>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</si>
  <si>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</si>
  <si>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</si>
  <si>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</si>
  <si>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</si>
  <si>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</si>
  <si>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</si>
  <si>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</si>
  <si>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</si>
  <si>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</si>
  <si>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</si>
  <si>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</si>
  <si>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</si>
  <si>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</si>
  <si>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</si>
  <si>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</si>
  <si>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</si>
  <si>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</si>
  <si>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</si>
  <si>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</si>
  <si>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</si>
  <si>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</si>
  <si>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</si>
  <si>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</si>
  <si>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</si>
  <si>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</si>
  <si>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</si>
  <si>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</si>
  <si>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</si>
  <si>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</si>
  <si>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</si>
  <si>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</si>
  <si>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</si>
  <si>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</si>
  <si>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</si>
  <si>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</si>
  <si>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</si>
  <si>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</si>
  <si>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</si>
  <si>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</si>
  <si>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</si>
  <si>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</si>
  <si>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</si>
  <si>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</si>
  <si>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</si>
  <si>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</si>
  <si>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</si>
  <si>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</si>
  <si>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</si>
  <si>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</si>
  <si>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</si>
  <si>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</si>
  <si>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</si>
  <si>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</si>
  <si>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</si>
  <si>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</si>
  <si>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</si>
  <si>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</si>
  <si>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</si>
  <si>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</si>
  <si>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</si>
  <si>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</si>
  <si>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</si>
  <si>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</si>
  <si>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</si>
  <si>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</si>
  <si>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</si>
  <si>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</si>
  <si>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</si>
  <si>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</si>
  <si>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</si>
  <si>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</si>
  <si>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</si>
  <si>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</si>
  <si>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</si>
  <si>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</si>
  <si>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</si>
  <si>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</si>
  <si>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</si>
  <si>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</si>
  <si>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</si>
  <si>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</si>
  <si>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</si>
  <si>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</si>
  <si>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</si>
  <si>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</si>
  <si>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</si>
  <si>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</si>
  <si>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</si>
  <si>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</si>
  <si>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</si>
  <si>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</si>
  <si>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</si>
  <si>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</si>
  <si>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</si>
  <si>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</si>
  <si>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</si>
  <si>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</si>
  <si>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</si>
  <si>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</si>
  <si>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</si>
  <si>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</si>
  <si>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</si>
  <si>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</si>
  <si>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</si>
  <si>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</si>
  <si>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</si>
  <si>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</si>
  <si>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</si>
  <si>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</si>
  <si>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</si>
  <si>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</si>
  <si>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</si>
  <si>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</si>
  <si>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</si>
  <si>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</si>
  <si>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</si>
  <si>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</si>
  <si>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</si>
  <si>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</si>
  <si>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</si>
  <si>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</si>
  <si>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</si>
  <si>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</si>
  <si>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</si>
  <si>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</si>
  <si>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</si>
  <si>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</si>
  <si>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</si>
  <si>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</si>
  <si>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</si>
  <si>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</si>
  <si>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</si>
  <si>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</si>
  <si>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</si>
  <si>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</si>
  <si>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</si>
  <si>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</si>
  <si>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</si>
  <si>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</si>
  <si>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</si>
  <si>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</si>
  <si>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</si>
  <si>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</si>
  <si>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</si>
  <si>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</si>
  <si>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</si>
  <si>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</si>
  <si>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</si>
  <si>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</si>
  <si>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</si>
  <si>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</si>
  <si>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</si>
  <si>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</si>
  <si>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</si>
  <si>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</si>
  <si>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</si>
  <si>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</si>
  <si>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</si>
  <si>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</si>
  <si>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</si>
  <si>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</si>
  <si>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</si>
  <si>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</si>
  <si>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</si>
  <si>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</si>
  <si>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</si>
  <si>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</si>
  <si>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</si>
  <si>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</si>
  <si>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</si>
  <si>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</si>
  <si>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</si>
  <si>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</si>
  <si>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</si>
  <si>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</si>
  <si>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</si>
  <si>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</si>
  <si>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</si>
  <si>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</si>
  <si>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</si>
  <si>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</si>
  <si>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</si>
  <si>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</si>
  <si>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</si>
  <si>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</si>
  <si>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</si>
  <si>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</si>
  <si>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</si>
  <si>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</si>
  <si>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</si>
  <si>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</si>
  <si>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</si>
  <si>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</si>
  <si>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</si>
  <si>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</si>
  <si>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</si>
  <si>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</si>
  <si>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</si>
  <si>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</si>
  <si>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</si>
  <si>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</si>
  <si>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</si>
  <si>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</si>
  <si>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</si>
  <si>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</si>
  <si>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</si>
  <si>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</si>
  <si>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</si>
  <si>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</si>
  <si>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</si>
  <si>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</si>
  <si>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</si>
  <si>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</si>
  <si>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</si>
  <si>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</si>
  <si>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</si>
  <si>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</si>
  <si>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</si>
  <si>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</si>
  <si>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</si>
  <si>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</si>
  <si>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</si>
  <si>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</si>
  <si>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</si>
  <si>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</si>
  <si>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</si>
  <si>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</si>
  <si>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</si>
  <si>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</si>
  <si>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</si>
  <si>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</si>
  <si>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</si>
  <si>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</si>
  <si>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</si>
  <si>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</si>
  <si>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</si>
  <si>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</si>
  <si>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</si>
  <si>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</si>
  <si>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</si>
  <si>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</si>
  <si>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</si>
  <si>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</si>
  <si>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</si>
  <si>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</si>
  <si>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</si>
  <si>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</si>
  <si>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</si>
  <si>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</si>
  <si>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</si>
  <si>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</si>
  <si>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</si>
  <si>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</si>
  <si>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</si>
  <si>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</si>
  <si>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</si>
  <si>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</si>
  <si>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</si>
  <si>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</si>
  <si>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</si>
  <si>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</si>
  <si>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</si>
  <si>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</si>
  <si>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</si>
  <si>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</si>
  <si>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</si>
  <si>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</si>
  <si>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</si>
  <si>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</si>
  <si>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</si>
  <si>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</si>
  <si>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</si>
  <si>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</si>
  <si>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</si>
  <si>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</si>
  <si>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</si>
  <si>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</si>
  <si>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</si>
  <si>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</si>
  <si>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</si>
  <si>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</si>
  <si>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</si>
  <si>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</si>
  <si>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</si>
  <si>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</si>
  <si>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</si>
  <si>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</si>
  <si>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</si>
  <si>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</si>
  <si>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</si>
  <si>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</si>
  <si>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</si>
  <si>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</si>
  <si>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</si>
  <si>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</si>
  <si>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</si>
  <si>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</si>
  <si>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</si>
  <si>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</si>
  <si>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</si>
  <si>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</si>
  <si>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</si>
  <si>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</si>
  <si>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</si>
  <si>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</si>
  <si>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</si>
  <si>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</si>
  <si>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</si>
  <si>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</si>
  <si>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</si>
  <si>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</si>
  <si>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</si>
  <si>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</si>
  <si>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</si>
  <si>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</si>
  <si>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</si>
  <si>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</si>
  <si>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</si>
  <si>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</si>
  <si>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</si>
  <si>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</si>
  <si>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</si>
  <si>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</si>
  <si>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</si>
  <si>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</si>
  <si>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</si>
  <si>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</si>
  <si>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</si>
  <si>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</si>
  <si>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</si>
  <si>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</si>
  <si>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</si>
  <si>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</si>
  <si>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</si>
  <si>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</si>
  <si>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</si>
  <si>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</si>
  <si>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</si>
  <si>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</si>
  <si>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</si>
  <si>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</si>
  <si>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</si>
  <si>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</si>
  <si>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</si>
  <si>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</si>
  <si>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</si>
  <si>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</si>
  <si>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</si>
  <si>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</si>
  <si>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</si>
  <si>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</si>
  <si>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</si>
  <si>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</si>
  <si>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</si>
  <si>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</si>
  <si>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</si>
  <si>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</si>
  <si>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</si>
  <si>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</si>
  <si>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</si>
  <si>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</si>
  <si>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</si>
  <si>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</si>
  <si>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</si>
  <si>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</si>
  <si>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</si>
  <si>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</si>
  <si>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</si>
  <si>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</si>
  <si>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</si>
  <si>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</si>
  <si>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</si>
  <si>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</si>
  <si>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</si>
  <si>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</si>
  <si>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</si>
  <si>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</si>
  <si>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</si>
  <si>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</si>
  <si>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</si>
  <si>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</si>
  <si>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</si>
  <si>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</si>
  <si>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</si>
  <si>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</si>
  <si>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</si>
  <si>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</si>
  <si>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</si>
  <si>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</si>
  <si>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</si>
  <si>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</si>
  <si>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</si>
  <si>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</si>
  <si>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</si>
  <si>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</si>
  <si>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</si>
  <si>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</si>
  <si>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</si>
  <si>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</si>
  <si>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</si>
  <si>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</si>
  <si>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</si>
  <si>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</si>
  <si>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</si>
  <si>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</si>
  <si>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</si>
  <si>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</si>
  <si>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</si>
  <si>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</si>
  <si>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</si>
  <si>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</si>
  <si>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</si>
  <si>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</si>
  <si>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</si>
  <si>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</si>
  <si>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</si>
  <si>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</si>
  <si>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</si>
  <si>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</si>
  <si>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</si>
  <si>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</si>
  <si>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</si>
  <si>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</si>
  <si>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</si>
  <si>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</si>
  <si>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</si>
  <si>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</si>
  <si>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</si>
  <si>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</si>
  <si>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</si>
  <si>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</si>
  <si>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</si>
  <si>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</si>
  <si>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</si>
  <si>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</si>
  <si>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</si>
  <si>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</si>
  <si>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</si>
  <si>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</si>
  <si>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</si>
  <si>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</si>
  <si>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</si>
  <si>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</si>
  <si>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</si>
  <si>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</si>
  <si>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</si>
  <si>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</si>
  <si>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</si>
  <si>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</si>
  <si>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</si>
  <si>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</si>
  <si>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</si>
  <si>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</si>
  <si>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</si>
  <si>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</si>
  <si>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</si>
  <si>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</si>
  <si>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</si>
  <si>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</si>
  <si>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</si>
  <si>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</si>
  <si>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</si>
  <si>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</si>
  <si>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</si>
  <si>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</si>
  <si>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</si>
  <si>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</si>
  <si>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</si>
  <si>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</si>
  <si>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</si>
  <si>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</si>
  <si>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</si>
  <si>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</si>
  <si>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</si>
  <si>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</si>
  <si>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</si>
  <si>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</si>
  <si>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</si>
  <si>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</si>
  <si>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</si>
  <si>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</si>
  <si>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</si>
  <si>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</si>
  <si>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</si>
  <si>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</si>
  <si>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</si>
  <si>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</si>
  <si>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</si>
  <si>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</si>
  <si>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</si>
  <si>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</si>
  <si>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</si>
  <si>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</si>
  <si>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</si>
  <si>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</si>
  <si>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</si>
  <si>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</si>
  <si>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</si>
  <si>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</si>
  <si>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</si>
  <si>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</si>
  <si>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</si>
  <si>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</si>
  <si>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</si>
  <si>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</si>
  <si>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</si>
  <si>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</si>
  <si>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</si>
  <si>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</si>
  <si>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</si>
  <si>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</si>
  <si>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</si>
  <si>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</si>
  <si>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</si>
  <si>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</si>
  <si>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</si>
  <si>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</si>
  <si>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</si>
  <si>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</si>
  <si>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</si>
  <si>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</si>
  <si>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</si>
  <si>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</si>
  <si>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</si>
  <si>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</si>
  <si>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</si>
  <si>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</si>
  <si>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</si>
  <si>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</si>
  <si>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</si>
  <si>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</si>
  <si>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</si>
  <si>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</si>
  <si>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</si>
  <si>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</si>
  <si>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</si>
  <si>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</si>
  <si>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</si>
  <si>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</si>
  <si>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</si>
  <si>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</si>
  <si>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</si>
  <si>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</si>
  <si>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</si>
  <si>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</si>
  <si>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</si>
  <si>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</si>
  <si>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</si>
  <si>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</si>
  <si>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</si>
  <si>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</si>
  <si>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</si>
  <si>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</si>
  <si>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</si>
  <si>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</si>
  <si>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</si>
  <si>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</si>
  <si>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</si>
  <si>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</si>
  <si>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</si>
  <si>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</si>
  <si>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</si>
  <si>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</si>
  <si>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</si>
  <si>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</si>
  <si>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</si>
  <si>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</si>
  <si>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</si>
  <si>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</si>
  <si>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</si>
  <si>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</si>
  <si>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</si>
  <si>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</si>
  <si>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</si>
  <si>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</si>
  <si>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</si>
  <si>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</si>
  <si>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</si>
  <si>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</si>
  <si>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</si>
  <si>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</si>
  <si>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</si>
  <si>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</si>
  <si>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</si>
  <si>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</si>
  <si>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</si>
  <si>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</si>
  <si>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</si>
  <si>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</si>
  <si>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</si>
  <si>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</si>
  <si>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</si>
  <si>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</si>
  <si>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</si>
  <si>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</si>
  <si>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</si>
  <si>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</si>
  <si>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</si>
  <si>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</si>
  <si>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</si>
  <si>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</si>
  <si>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</si>
  <si>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</si>
  <si>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</si>
  <si>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</si>
  <si>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</si>
  <si>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</si>
  <si>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</si>
  <si>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</si>
  <si>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</si>
  <si>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</si>
  <si>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</si>
  <si>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</si>
  <si>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</si>
  <si>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</si>
  <si>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</si>
  <si>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</si>
  <si>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</si>
  <si>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</si>
  <si>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</si>
  <si>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</si>
  <si>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</si>
  <si>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</si>
  <si>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</si>
  <si>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</si>
  <si>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</si>
  <si>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</si>
  <si>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</si>
  <si>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</si>
  <si>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</si>
  <si>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</si>
  <si>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</si>
  <si>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</si>
  <si>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</si>
  <si>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</si>
  <si>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</si>
  <si>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</si>
  <si>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</si>
  <si>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</si>
  <si>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</si>
  <si>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</si>
  <si>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</si>
  <si>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</si>
  <si>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</si>
  <si>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</si>
  <si>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</si>
  <si>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</si>
  <si>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</si>
  <si>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</si>
  <si>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</si>
  <si>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</si>
  <si>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</si>
  <si>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</si>
  <si>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</si>
  <si>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</si>
  <si>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</si>
  <si>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</si>
  <si>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</si>
  <si>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</si>
  <si>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</si>
  <si>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</si>
  <si>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</si>
  <si>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</si>
  <si>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</si>
  <si>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</si>
  <si>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</si>
  <si>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</si>
  <si>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</si>
  <si>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</si>
  <si>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</si>
  <si>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</si>
  <si>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</si>
  <si>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</si>
  <si>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</si>
  <si>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</si>
  <si>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</si>
  <si>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</si>
  <si>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</si>
  <si>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</si>
  <si>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</si>
  <si>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</si>
  <si>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</si>
  <si>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</si>
  <si>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</si>
  <si>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</si>
  <si>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</si>
  <si>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</si>
  <si>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</si>
  <si>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</si>
  <si>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</si>
  <si>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</si>
  <si>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</si>
  <si>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</si>
  <si>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</si>
  <si>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</si>
  <si>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</si>
  <si>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</si>
  <si>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</si>
  <si>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</si>
  <si>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</si>
  <si>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</si>
  <si>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</si>
  <si>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</si>
  <si>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</si>
  <si>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</si>
  <si>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</si>
  <si>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</si>
  <si>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</si>
  <si>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</si>
  <si>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</si>
  <si>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</si>
  <si>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</si>
  <si>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</si>
  <si>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</si>
  <si>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</si>
  <si>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</si>
  <si>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</si>
  <si>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</si>
  <si>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</si>
  <si>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</si>
  <si>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</si>
  <si>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</si>
  <si>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</si>
  <si>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</si>
  <si>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</si>
  <si>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</si>
  <si>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</si>
  <si>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</si>
  <si>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</si>
  <si>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</si>
  <si>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</si>
  <si>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</si>
  <si>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</si>
  <si>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</si>
  <si>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</si>
  <si>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</si>
  <si>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</si>
  <si>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</si>
  <si>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</si>
  <si>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</si>
  <si>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</si>
  <si>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</si>
  <si>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</si>
  <si>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</si>
  <si>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</si>
  <si>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</si>
  <si>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</si>
  <si>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</si>
  <si>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</si>
  <si>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</si>
  <si>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</si>
  <si>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</si>
  <si>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</si>
  <si>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</si>
  <si>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</si>
  <si>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</si>
  <si>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</si>
  <si>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</si>
  <si>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</si>
  <si>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</si>
  <si>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</si>
  <si>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</si>
  <si>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</si>
  <si>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</si>
  <si>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</si>
  <si>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</si>
  <si>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</si>
  <si>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</si>
  <si>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</si>
  <si>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</si>
  <si>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</si>
  <si>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</si>
  <si>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</si>
  <si>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</si>
  <si>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</si>
  <si>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</si>
  <si>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</si>
  <si>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</si>
  <si>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</si>
  <si>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</si>
  <si>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</si>
  <si>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</si>
  <si>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</si>
  <si>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</si>
  <si>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</si>
  <si>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</si>
  <si>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</si>
  <si>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</si>
  <si>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</si>
  <si>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</si>
  <si>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</si>
  <si>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</si>
  <si>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</si>
  <si>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</si>
  <si>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</si>
  <si>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</si>
  <si>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</si>
  <si>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</si>
  <si>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</si>
  <si>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</si>
  <si>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</si>
  <si>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</si>
  <si>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</si>
  <si>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</si>
  <si>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</si>
  <si>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</si>
  <si>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</si>
  <si>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</si>
  <si>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</si>
  <si>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</si>
  <si>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</si>
  <si>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</si>
  <si>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</si>
  <si>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</si>
  <si>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</si>
  <si>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</si>
  <si>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</si>
  <si>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</si>
  <si>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</si>
  <si>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</si>
  <si>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</si>
  <si>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</si>
  <si>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</si>
  <si>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</si>
  <si>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</si>
  <si>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</si>
  <si>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</si>
  <si>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</si>
  <si>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</si>
  <si>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</si>
  <si>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</si>
  <si>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</si>
  <si>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</si>
  <si>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</si>
  <si>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</si>
  <si>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</si>
  <si>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</si>
  <si>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</si>
  <si>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</si>
  <si>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</si>
  <si>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</si>
  <si>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</si>
  <si>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</si>
  <si>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</si>
  <si>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</si>
  <si>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</si>
  <si>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</si>
  <si>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</si>
  <si>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</si>
  <si>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</si>
  <si>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</si>
  <si>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</si>
  <si>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</si>
  <si>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</si>
  <si>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</si>
  <si>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</si>
  <si>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</si>
  <si>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</si>
  <si>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</si>
  <si>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</si>
  <si>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</si>
  <si>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</si>
  <si>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</si>
  <si>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</si>
  <si>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</si>
  <si>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</si>
  <si>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</si>
  <si>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</si>
  <si>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</si>
  <si>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</si>
  <si>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</si>
  <si>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</si>
  <si>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</si>
  <si>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</si>
  <si>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</si>
  <si>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</si>
  <si>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</si>
  <si>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</si>
  <si>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</si>
  <si>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</si>
  <si>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</si>
  <si>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</si>
  <si>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</si>
  <si>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</si>
  <si>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</si>
  <si>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</si>
  <si>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</si>
  <si>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</si>
  <si>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</si>
  <si>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</si>
  <si>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</si>
  <si>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</si>
  <si>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</si>
  <si>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</si>
  <si>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</si>
  <si>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</si>
  <si>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</si>
  <si>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</si>
  <si>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</si>
  <si>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</si>
  <si>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</si>
  <si>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</si>
  <si>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</si>
  <si>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</si>
  <si>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</si>
  <si>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</si>
  <si>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</si>
  <si>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</si>
  <si>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</si>
  <si>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</si>
  <si>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</si>
  <si>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</si>
  <si>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</si>
  <si>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</si>
  <si>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</si>
  <si>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</si>
  <si>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</si>
  <si>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</si>
  <si>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</si>
  <si>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</si>
  <si>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</si>
  <si>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</si>
  <si>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</si>
  <si>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</si>
  <si>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</si>
  <si>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</si>
  <si>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</si>
  <si>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</si>
  <si>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</si>
  <si>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</si>
  <si>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</si>
  <si>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</si>
  <si>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</si>
  <si>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</si>
  <si>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</si>
  <si>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</si>
  <si>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</si>
  <si>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</si>
  <si>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</si>
  <si>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</si>
  <si>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</si>
  <si>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</si>
  <si>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</si>
  <si>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</si>
  <si>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</si>
  <si>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</si>
  <si>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</si>
  <si>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</si>
  <si>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</si>
  <si>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</si>
  <si>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</si>
  <si>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</si>
  <si>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</si>
  <si>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</si>
  <si>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</si>
  <si>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</si>
  <si>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</si>
  <si>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</si>
  <si>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</si>
  <si>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</si>
  <si>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</si>
  <si>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</si>
  <si>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</si>
  <si>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</si>
  <si>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</si>
  <si>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</si>
  <si>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</si>
  <si>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</si>
  <si>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</si>
  <si>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</si>
  <si>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</si>
  <si>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</si>
  <si>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</si>
  <si>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</si>
  <si>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</si>
  <si>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</si>
  <si>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</si>
  <si>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</si>
  <si>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</si>
  <si>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</si>
  <si>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</si>
  <si>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</si>
  <si>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</si>
  <si>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</si>
  <si>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</si>
  <si>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</si>
  <si>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</si>
  <si>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</si>
  <si>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</si>
  <si>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</si>
  <si>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</si>
  <si>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</si>
  <si>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</si>
  <si>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</si>
  <si>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</si>
  <si>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</si>
  <si>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</si>
  <si>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</si>
  <si>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</si>
  <si>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</si>
  <si>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</si>
  <si>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</si>
  <si>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</si>
  <si>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</si>
  <si>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</si>
  <si>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</si>
  <si>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</si>
  <si>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</si>
  <si>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</si>
  <si>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</si>
  <si>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</si>
  <si>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</si>
  <si>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</si>
  <si>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</si>
  <si>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</si>
  <si>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</si>
  <si>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</si>
  <si>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</si>
  <si>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</si>
  <si>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</si>
  <si>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</si>
  <si>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</si>
  <si>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</si>
  <si>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</si>
  <si>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</si>
  <si>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</si>
  <si>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</si>
  <si>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</si>
  <si>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</si>
  <si>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</si>
  <si>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</si>
  <si>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</si>
  <si>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</si>
  <si>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</si>
  <si>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</si>
  <si>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</si>
  <si>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</si>
  <si>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</si>
  <si>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</si>
  <si>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</si>
  <si>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</si>
  <si>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</si>
  <si>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</si>
  <si>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</si>
  <si>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</si>
  <si>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</si>
  <si>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</si>
  <si>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</si>
  <si>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</si>
  <si>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</si>
  <si>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</si>
  <si>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</si>
  <si>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</si>
  <si>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</si>
  <si>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</si>
  <si>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</si>
  <si>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</si>
  <si>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</si>
  <si>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</si>
  <si>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</si>
  <si>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</si>
  <si>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</si>
  <si>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</si>
  <si>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</si>
  <si>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</si>
  <si>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</si>
  <si>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</si>
  <si>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</si>
  <si>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</si>
  <si>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</si>
  <si>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</si>
  <si>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</si>
  <si>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</si>
  <si>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</si>
  <si>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</si>
  <si>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</si>
  <si>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</si>
  <si>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</si>
  <si>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</si>
  <si>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</si>
  <si>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</si>
  <si>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</si>
  <si>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</si>
  <si>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</si>
  <si>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</si>
  <si>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</si>
  <si>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</si>
  <si>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</si>
  <si>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</si>
  <si>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</si>
  <si>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</si>
  <si>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</si>
  <si>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</si>
  <si>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</si>
  <si>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</si>
  <si>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</si>
  <si>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</si>
  <si>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</si>
  <si>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</si>
  <si>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</si>
  <si>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</si>
  <si>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</si>
  <si>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</si>
  <si>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</si>
  <si>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</si>
  <si>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</si>
  <si>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</si>
  <si>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</si>
  <si>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</si>
  <si>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</si>
  <si>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</si>
  <si>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</si>
  <si>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</si>
  <si>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</si>
  <si>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</si>
  <si>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</si>
  <si>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</si>
  <si>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</si>
  <si>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</si>
  <si>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</si>
  <si>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</si>
  <si>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</si>
  <si>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</si>
  <si>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</si>
  <si>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</si>
  <si>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</si>
  <si>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</si>
  <si>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</si>
  <si>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</si>
  <si>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</si>
  <si>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</si>
  <si>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</si>
  <si>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</si>
  <si>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</si>
  <si>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</si>
  <si>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</si>
  <si>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</si>
  <si>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</si>
  <si>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</si>
  <si>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</si>
  <si>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</si>
  <si>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</si>
  <si>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</si>
  <si>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</si>
  <si>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</si>
  <si>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</si>
  <si>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</si>
  <si>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</si>
  <si>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</si>
  <si>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</si>
  <si>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</si>
  <si>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</si>
  <si>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</si>
  <si>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</si>
  <si>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</si>
  <si>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</si>
  <si>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</si>
  <si>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</si>
  <si>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</si>
  <si>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</si>
  <si>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</si>
  <si>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</si>
  <si>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</si>
  <si>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</si>
  <si>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</si>
  <si>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</si>
  <si>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</si>
  <si>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</si>
  <si>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</si>
  <si>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</si>
  <si>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</si>
  <si>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</si>
  <si>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</si>
  <si>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</si>
  <si>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</si>
  <si>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</si>
  <si>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</si>
  <si>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</si>
  <si>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</si>
  <si>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</si>
  <si>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</si>
  <si>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</si>
  <si>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</si>
  <si>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</si>
  <si>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</si>
  <si>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</si>
  <si>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</si>
  <si>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</si>
  <si>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</si>
  <si>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</si>
  <si>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</si>
  <si>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</si>
  <si>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</si>
  <si>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</si>
  <si>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</si>
  <si>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</si>
  <si>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</si>
  <si>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</si>
  <si>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</si>
  <si>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</si>
  <si>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</si>
  <si>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</si>
  <si>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</si>
  <si>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</si>
  <si>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</si>
  <si>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</si>
  <si>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</si>
  <si>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</si>
  <si>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</si>
  <si>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</si>
  <si>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</si>
  <si>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</si>
  <si>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</si>
  <si>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</si>
  <si>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</si>
  <si>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</si>
  <si>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</si>
  <si>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</si>
  <si>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</si>
  <si>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</si>
  <si>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</si>
  <si>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</si>
  <si>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</si>
  <si>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</si>
  <si>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</si>
  <si>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</si>
  <si>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</si>
  <si>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</si>
  <si>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</si>
  <si>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</si>
  <si>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</si>
  <si>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</si>
  <si>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</si>
  <si>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</si>
  <si>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</si>
  <si>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</si>
  <si>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</si>
  <si>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</si>
  <si>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</si>
  <si>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</si>
  <si>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</si>
  <si>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</si>
  <si>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</si>
  <si>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</si>
  <si>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</si>
  <si>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</si>
  <si>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</si>
  <si>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</si>
  <si>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</si>
  <si>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</si>
  <si>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</si>
  <si>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</si>
  <si>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</si>
  <si>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</si>
  <si>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</si>
  <si>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</si>
  <si>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</si>
  <si>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</si>
  <si>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</si>
  <si>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</si>
  <si>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</si>
  <si>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</si>
  <si>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</si>
  <si>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</si>
  <si>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</si>
  <si>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</si>
  <si>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</si>
  <si>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</si>
  <si>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</si>
  <si>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</si>
  <si>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</si>
  <si>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</si>
  <si>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</si>
  <si>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</si>
  <si>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</si>
  <si>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</si>
  <si>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</si>
  <si>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</si>
  <si>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</si>
  <si>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</si>
  <si>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</si>
  <si>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</si>
  <si>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</si>
  <si>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</si>
  <si>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</si>
  <si>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</si>
  <si>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</si>
  <si>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</si>
  <si>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</si>
  <si>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</si>
  <si>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</si>
  <si>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</si>
  <si>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</si>
  <si>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</si>
  <si>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</si>
  <si>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</si>
  <si>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</si>
  <si>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</si>
  <si>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</si>
  <si>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</si>
  <si>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</si>
  <si>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</si>
  <si>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</si>
  <si>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</si>
  <si>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</si>
  <si>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</si>
  <si>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</si>
  <si>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</si>
  <si>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</si>
  <si>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</si>
  <si>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</si>
  <si>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</si>
  <si>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</si>
  <si>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</si>
  <si>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</si>
  <si>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</si>
  <si>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</si>
  <si>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</si>
  <si>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</si>
  <si>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</si>
  <si>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</si>
  <si>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</si>
  <si>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</si>
  <si>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</si>
  <si>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</si>
  <si>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</si>
  <si>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</si>
  <si>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</si>
  <si>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</si>
  <si>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</si>
  <si>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</si>
  <si>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</si>
  <si>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</si>
  <si>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</si>
  <si>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</si>
  <si>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</si>
  <si>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</si>
  <si>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</si>
  <si>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</si>
  <si>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</si>
  <si>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</si>
  <si>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</si>
  <si>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</si>
  <si>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</si>
  <si>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</si>
  <si>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</si>
  <si>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</si>
  <si>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</si>
  <si>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</si>
  <si>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</si>
  <si>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</si>
  <si>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</si>
  <si>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</si>
  <si>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</si>
  <si>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</si>
  <si>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</si>
  <si>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</si>
  <si>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</si>
  <si>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</si>
  <si>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</si>
  <si>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</si>
  <si>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</si>
  <si>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</si>
  <si>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</si>
  <si>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</si>
  <si>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</si>
  <si>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</si>
  <si>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</si>
  <si>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</si>
  <si>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</si>
  <si>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</si>
  <si>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</si>
  <si>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</si>
  <si>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</si>
  <si>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</si>
  <si>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</si>
  <si>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</si>
  <si>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</si>
  <si>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</si>
  <si>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</si>
  <si>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</si>
  <si>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</si>
  <si>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</si>
  <si>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</si>
  <si>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</si>
  <si>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</si>
  <si>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</si>
  <si>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</si>
  <si>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</si>
  <si>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</si>
  <si>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</si>
  <si>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</si>
  <si>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</si>
  <si>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</si>
  <si>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</si>
  <si>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</si>
  <si>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</si>
  <si>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</si>
  <si>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</si>
  <si>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</si>
  <si>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</si>
  <si>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</si>
  <si>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</si>
  <si>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</si>
  <si>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</si>
  <si>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</si>
  <si>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</si>
  <si>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</si>
  <si>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</si>
  <si>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</si>
  <si>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</si>
  <si>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</si>
  <si>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</si>
  <si>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</si>
  <si>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</si>
  <si>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</si>
  <si>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</si>
  <si>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</si>
  <si>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</si>
  <si>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</si>
  <si>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</si>
  <si>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</si>
  <si>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</si>
  <si>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</si>
  <si>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</si>
  <si>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</si>
  <si>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</si>
  <si>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</si>
  <si>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</si>
  <si>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</si>
  <si>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</si>
  <si>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</si>
  <si>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</si>
  <si>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</si>
  <si>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</si>
  <si>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</si>
  <si>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</si>
  <si>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</si>
  <si>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</si>
  <si>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</si>
  <si>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</si>
  <si>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</si>
  <si>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</si>
  <si>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</si>
  <si>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</si>
  <si>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</si>
  <si>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</si>
  <si>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</si>
  <si>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</si>
  <si>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</si>
  <si>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</si>
  <si>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</si>
  <si>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</si>
  <si>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</si>
  <si>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</si>
  <si>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</si>
  <si>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</si>
  <si>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</si>
  <si>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</si>
  <si>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</si>
  <si>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</si>
  <si>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</si>
  <si>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</si>
  <si>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</si>
  <si>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</si>
  <si>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</si>
  <si>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</si>
  <si>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</si>
  <si>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</si>
  <si>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</si>
  <si>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</si>
  <si>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</si>
  <si>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</si>
  <si>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</si>
  <si>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</si>
  <si>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</si>
  <si>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</si>
  <si>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</si>
  <si>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</si>
  <si>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</si>
  <si>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</si>
  <si>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</si>
  <si>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</si>
  <si>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</si>
  <si>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</si>
  <si>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</si>
  <si>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</si>
  <si>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</si>
  <si>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</si>
  <si>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</si>
  <si>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</si>
  <si>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</si>
  <si>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</si>
  <si>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</si>
  <si>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</si>
  <si>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</si>
  <si>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</si>
  <si>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</si>
  <si>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</si>
  <si>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</si>
  <si>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</si>
  <si>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</si>
  <si>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</si>
  <si>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</si>
  <si>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</si>
  <si>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</si>
  <si>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</si>
  <si>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</si>
  <si>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</si>
  <si>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</si>
  <si>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</si>
  <si>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</si>
  <si>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</si>
  <si>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</si>
  <si>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</si>
  <si>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</si>
  <si>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</si>
  <si>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</si>
  <si>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</si>
  <si>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</si>
  <si>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</si>
  <si>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</si>
  <si>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</si>
  <si>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</si>
  <si>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</si>
  <si>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</si>
  <si>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</si>
  <si>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</si>
  <si>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</si>
  <si>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</si>
  <si>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</si>
  <si>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</si>
  <si>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</si>
  <si>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</si>
  <si>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</si>
  <si>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</si>
  <si>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</si>
  <si>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</si>
  <si>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</si>
  <si>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</si>
  <si>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</si>
  <si>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</si>
  <si>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</si>
  <si>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</si>
  <si>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</si>
  <si>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</si>
  <si>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</si>
  <si>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</si>
  <si>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</si>
  <si>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</si>
  <si>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</si>
  <si>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</si>
  <si>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</si>
  <si>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</si>
  <si>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</si>
  <si>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</si>
  <si>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</si>
  <si>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</si>
  <si>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</si>
  <si>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</si>
  <si>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</si>
  <si>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</si>
  <si>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</si>
  <si>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</si>
  <si>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</si>
  <si>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</si>
  <si>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</si>
  <si>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</si>
  <si>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</si>
  <si>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</si>
  <si>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</si>
  <si>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</si>
  <si>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</si>
  <si>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</si>
  <si>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</si>
  <si>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</si>
  <si>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</si>
  <si>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</si>
  <si>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</si>
  <si>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</si>
  <si>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</si>
  <si>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</si>
  <si>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</si>
  <si>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</si>
  <si>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</si>
  <si>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</si>
  <si>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</si>
  <si>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</si>
  <si>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</si>
  <si>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</si>
  <si>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</si>
  <si>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</si>
  <si>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</si>
  <si>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</si>
  <si>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</si>
  <si>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</si>
  <si>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</si>
  <si>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</si>
  <si>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</si>
  <si>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</si>
  <si>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</si>
  <si>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</si>
  <si>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</si>
  <si>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</si>
  <si>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</si>
  <si>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</si>
  <si>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</si>
  <si>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</si>
  <si>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</si>
  <si>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</si>
  <si>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</si>
  <si>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</si>
  <si>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</si>
  <si>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</si>
  <si>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</si>
  <si>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</si>
  <si>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</si>
  <si>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</si>
  <si>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</si>
  <si>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</si>
  <si>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</si>
  <si>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</si>
  <si>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</si>
  <si>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</si>
  <si>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</si>
  <si>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</si>
  <si>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</si>
  <si>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</si>
  <si>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</si>
  <si>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</si>
  <si>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</si>
  <si>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</si>
  <si>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</si>
  <si>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</si>
  <si>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</si>
  <si>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</si>
  <si>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</si>
  <si>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</si>
  <si>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</si>
  <si>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</si>
  <si>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</si>
  <si>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</si>
  <si>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</si>
  <si>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</si>
  <si>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</si>
  <si>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</si>
  <si>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</si>
  <si>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</si>
  <si>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</si>
  <si>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</si>
  <si>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</si>
  <si>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</si>
  <si>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</si>
  <si>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</si>
  <si>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</si>
  <si>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</si>
  <si>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</si>
  <si>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</si>
  <si>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</si>
  <si>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</si>
  <si>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</si>
  <si>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</si>
  <si>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</si>
  <si>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</si>
  <si>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</si>
  <si>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</si>
  <si>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</si>
  <si>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</si>
  <si>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</si>
  <si>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</si>
  <si>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</si>
  <si>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</si>
  <si>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</si>
  <si>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</si>
  <si>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</si>
  <si>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</si>
  <si>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</si>
  <si>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</si>
  <si>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</si>
  <si>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</si>
  <si>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</si>
  <si>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</si>
  <si>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</si>
  <si>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</si>
  <si>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</si>
  <si>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</si>
  <si>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</si>
  <si>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</si>
  <si>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</si>
  <si>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</si>
  <si>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</si>
  <si>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</si>
  <si>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</si>
  <si>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</si>
  <si>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</si>
  <si>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</si>
  <si>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</si>
  <si>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</si>
  <si>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</si>
  <si>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</si>
  <si>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</si>
  <si>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</si>
  <si>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</si>
  <si>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</si>
  <si>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</si>
  <si>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</si>
  <si>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</si>
  <si>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</si>
  <si>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</si>
  <si>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</si>
  <si>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</si>
  <si>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</si>
  <si>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</si>
  <si>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</si>
  <si>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</si>
  <si>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</si>
  <si>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</si>
  <si>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</si>
  <si>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</si>
  <si>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</si>
  <si>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</si>
  <si>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</si>
  <si>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</si>
  <si>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</si>
  <si>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</si>
  <si>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</si>
  <si>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</si>
  <si>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</si>
  <si>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</si>
  <si>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</si>
  <si>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</si>
  <si>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</si>
  <si>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</si>
  <si>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</si>
  <si>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</si>
  <si>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</si>
  <si>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</si>
  <si>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</si>
  <si>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</si>
  <si>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</si>
  <si>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</si>
  <si>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</si>
  <si>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</si>
  <si>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</si>
  <si>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</si>
  <si>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</si>
  <si>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</si>
  <si>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</si>
  <si>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</si>
  <si>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</si>
  <si>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</si>
  <si>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</si>
  <si>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</si>
  <si>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</si>
  <si>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</si>
  <si>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</si>
  <si>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</si>
  <si>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</si>
  <si>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</si>
  <si>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</si>
  <si>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</si>
  <si>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</si>
  <si>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</si>
  <si>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</si>
  <si>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</si>
  <si>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</si>
  <si>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</si>
  <si>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</si>
  <si>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</si>
  <si>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</si>
  <si>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</si>
  <si>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</si>
  <si>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</si>
  <si>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</si>
  <si>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</si>
  <si>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</si>
  <si>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</si>
  <si>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</si>
  <si>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</si>
  <si>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</si>
  <si>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</si>
  <si>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</si>
  <si>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</si>
  <si>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</si>
  <si>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</si>
  <si>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</si>
  <si>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</si>
  <si>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</si>
  <si>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</si>
  <si>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</si>
  <si>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</si>
  <si>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</si>
  <si>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</si>
  <si>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</si>
  <si>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</si>
  <si>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</si>
  <si>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</si>
  <si>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</si>
  <si>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</si>
  <si>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</si>
  <si>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</si>
  <si>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</si>
  <si>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</si>
  <si>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</si>
  <si>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</si>
  <si>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</si>
  <si>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</si>
  <si>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</si>
  <si>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</si>
  <si>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</si>
  <si>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</si>
  <si>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</si>
  <si>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</si>
  <si>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</si>
  <si>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</si>
  <si>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</si>
  <si>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</si>
  <si>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</si>
  <si>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</si>
  <si>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</si>
  <si>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</si>
  <si>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</si>
  <si>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</si>
  <si>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</si>
  <si>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</si>
  <si>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</si>
  <si>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</si>
  <si>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</si>
  <si>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</si>
  <si>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</si>
  <si>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</si>
  <si>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</si>
  <si>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</si>
  <si>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</si>
  <si>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</si>
  <si>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</si>
  <si>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</si>
  <si>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</si>
  <si>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</si>
  <si>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</si>
  <si>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</si>
  <si>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</si>
  <si>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</si>
  <si>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</si>
  <si>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</si>
  <si>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</si>
  <si>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</si>
  <si>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</si>
  <si>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</si>
  <si>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</si>
  <si>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</si>
  <si>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</si>
  <si>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</si>
  <si>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</si>
  <si>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</si>
  <si>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</si>
  <si>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</si>
  <si>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</si>
  <si>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</si>
  <si>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</si>
  <si>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</si>
  <si>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</si>
  <si>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</si>
  <si>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</si>
  <si>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</si>
  <si>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</si>
  <si>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</si>
  <si>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</si>
  <si>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</si>
  <si>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</si>
  <si>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</si>
  <si>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</si>
  <si>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</si>
  <si>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</si>
  <si>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</si>
  <si>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</si>
  <si>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</si>
  <si>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</si>
  <si>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</si>
  <si>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</si>
  <si>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</si>
  <si>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</si>
  <si>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</si>
  <si>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</si>
  <si>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</si>
  <si>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</si>
  <si>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</si>
  <si>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</si>
  <si>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</si>
  <si>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</si>
  <si>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</si>
  <si>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</si>
  <si>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</si>
  <si>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</si>
  <si>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</si>
  <si>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</si>
  <si>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</si>
  <si>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</si>
  <si>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</si>
  <si>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</si>
  <si>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</si>
  <si>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</si>
  <si>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</si>
  <si>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</si>
  <si>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</si>
  <si>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</si>
  <si>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</si>
  <si>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</si>
  <si>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</si>
  <si>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</si>
  <si>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</si>
  <si>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</si>
  <si>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</si>
  <si>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</si>
  <si>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</si>
  <si>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</si>
  <si>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</si>
  <si>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</si>
  <si>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</si>
  <si>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</si>
  <si>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</si>
  <si>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</si>
  <si>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</si>
  <si>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</si>
  <si>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</si>
  <si>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</si>
  <si>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</si>
  <si>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</si>
  <si>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</si>
  <si>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</si>
  <si>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</si>
  <si>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</si>
  <si>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</si>
  <si>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</si>
  <si>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</si>
  <si>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</si>
  <si>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</si>
  <si>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</si>
  <si>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</si>
  <si>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</si>
  <si>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</si>
  <si>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</si>
  <si>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</si>
  <si>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</si>
  <si>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</si>
  <si>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</si>
  <si>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</si>
  <si>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</si>
  <si>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</si>
  <si>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</si>
  <si>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</si>
  <si>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</si>
  <si>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</si>
  <si>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</si>
  <si>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</si>
  <si>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</si>
  <si>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</si>
  <si>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</si>
  <si>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</si>
  <si>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</si>
  <si>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</si>
  <si>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</si>
  <si>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</si>
  <si>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</si>
  <si>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</si>
  <si>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</si>
  <si>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</si>
  <si>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</si>
  <si>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</si>
  <si>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</si>
  <si>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</si>
  <si>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</si>
  <si>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</si>
  <si>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</si>
  <si>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</si>
  <si>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</si>
  <si>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</si>
  <si>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</si>
  <si>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</si>
  <si>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</si>
  <si>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</si>
  <si>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</si>
  <si>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</si>
  <si>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</si>
  <si>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</si>
  <si>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</si>
  <si>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</si>
  <si>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</si>
  <si>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</si>
  <si>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</si>
  <si>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</si>
  <si>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</si>
  <si>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</si>
  <si>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</si>
  <si>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</si>
  <si>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</si>
  <si>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</si>
  <si>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</si>
  <si>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</si>
  <si>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</si>
  <si>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</si>
  <si>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</si>
  <si>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</si>
  <si>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</si>
  <si>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</si>
  <si>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</si>
  <si>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</si>
  <si>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</si>
  <si>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</si>
  <si>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</si>
  <si>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</si>
  <si>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</si>
  <si>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</si>
  <si>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</si>
  <si>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</si>
  <si>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</si>
  <si>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</si>
  <si>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</si>
  <si>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</si>
  <si>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</si>
  <si>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</si>
  <si>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</si>
  <si>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</si>
  <si>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</si>
  <si>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</si>
  <si>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</si>
  <si>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</si>
  <si>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</si>
  <si>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</si>
  <si>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</si>
  <si>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</si>
  <si>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</si>
  <si>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</si>
  <si>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</si>
  <si>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</si>
  <si>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</si>
  <si>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</si>
  <si>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</si>
  <si>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</si>
  <si>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</si>
  <si>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</si>
  <si>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</si>
  <si>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</si>
  <si>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</si>
  <si>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</si>
  <si>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</si>
  <si>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</si>
  <si>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</si>
  <si>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</si>
  <si>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</si>
  <si>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</si>
  <si>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</si>
  <si>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</si>
  <si>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</si>
  <si>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</si>
  <si>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</si>
  <si>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</si>
  <si>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</si>
  <si>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</si>
  <si>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</si>
  <si>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</si>
  <si>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</si>
  <si>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</si>
  <si>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</si>
  <si>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</si>
  <si>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</si>
  <si>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</si>
  <si>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</si>
  <si>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</si>
  <si>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</si>
  <si>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</si>
  <si>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</si>
  <si>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</si>
  <si>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</si>
  <si>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</si>
  <si>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</si>
  <si>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</si>
  <si>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</si>
  <si>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</si>
  <si>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</si>
  <si>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</si>
  <si>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</si>
  <si>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</si>
  <si>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</si>
  <si>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</si>
  <si>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</si>
  <si>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</si>
  <si>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</si>
  <si>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</si>
  <si>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</si>
  <si>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</si>
  <si>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</si>
  <si>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</si>
  <si>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</si>
  <si>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</si>
  <si>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</si>
  <si>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</si>
  <si>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</si>
  <si>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</si>
  <si>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</si>
  <si>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</si>
  <si>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</si>
  <si>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</si>
  <si>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</si>
  <si>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</si>
  <si>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</si>
  <si>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</si>
  <si>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</si>
  <si>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</si>
  <si>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</si>
  <si>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</si>
  <si>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</si>
  <si>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</si>
  <si>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</si>
  <si>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</si>
  <si>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</si>
  <si>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</si>
  <si>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</si>
  <si>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</si>
  <si>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</si>
  <si>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</si>
  <si>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</si>
  <si>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</si>
  <si>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</si>
  <si>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</si>
  <si>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</si>
  <si>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</si>
  <si>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</si>
  <si>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</si>
  <si>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</si>
  <si>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</si>
  <si>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</si>
  <si>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</si>
  <si>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</si>
  <si>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</si>
  <si>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</si>
  <si>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</si>
  <si>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</si>
  <si>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</si>
  <si>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</si>
  <si>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</si>
  <si>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</si>
  <si>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</si>
  <si>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</si>
  <si>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</si>
  <si>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</si>
  <si>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</si>
  <si>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</si>
  <si>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</si>
  <si>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</si>
  <si>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</si>
  <si>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</si>
  <si>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</si>
  <si>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</si>
  <si>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</si>
  <si>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</si>
  <si>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</si>
  <si>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</si>
  <si>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</si>
  <si>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</si>
  <si>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</si>
  <si>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</si>
  <si>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</si>
  <si>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</si>
  <si>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</si>
  <si>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</si>
  <si>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</si>
  <si>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</si>
  <si>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</si>
  <si>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</si>
  <si>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</si>
  <si>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</si>
  <si>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</si>
  <si>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</si>
  <si>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</si>
  <si>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</si>
  <si>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</si>
  <si>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</si>
  <si>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</si>
  <si>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</si>
  <si>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</si>
  <si>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</si>
  <si>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</si>
  <si>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</si>
  <si>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</si>
  <si>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</si>
  <si>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</si>
  <si>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</si>
  <si>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</si>
  <si>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</si>
  <si>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</si>
  <si>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</si>
  <si>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</si>
  <si>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</si>
  <si>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</si>
  <si>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</si>
  <si>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</si>
  <si>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</si>
  <si>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</si>
  <si>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</si>
  <si>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</si>
  <si>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</si>
  <si>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</si>
  <si>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</si>
  <si>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</si>
  <si>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</si>
  <si>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</si>
  <si>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</si>
  <si>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</si>
  <si>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</si>
  <si>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</si>
  <si>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</si>
  <si>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</si>
  <si>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</si>
  <si>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</si>
  <si>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</si>
  <si>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</si>
  <si>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</si>
  <si>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</si>
  <si>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</si>
  <si>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</si>
  <si>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</si>
  <si>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</si>
  <si>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</si>
  <si>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</si>
  <si>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</si>
  <si>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</si>
  <si>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</si>
  <si>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</si>
  <si>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</si>
  <si>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</si>
  <si>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</si>
  <si>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</si>
  <si>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</si>
  <si>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</si>
  <si>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</si>
  <si>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</si>
  <si>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</si>
  <si>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</si>
  <si>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</si>
  <si>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</si>
  <si>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</si>
  <si>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</si>
  <si>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</si>
  <si>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</si>
  <si>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</si>
  <si>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</si>
  <si>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</si>
  <si>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</si>
  <si>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</si>
  <si>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</si>
  <si>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</si>
  <si>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</si>
  <si>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</si>
  <si>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</si>
  <si>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</si>
  <si>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</si>
  <si>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</si>
  <si>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</si>
  <si>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</si>
  <si>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</si>
  <si>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</si>
  <si>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</si>
  <si>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</si>
  <si>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</si>
  <si>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</si>
  <si>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</si>
  <si>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</si>
  <si>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</si>
  <si>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</si>
  <si>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</si>
  <si>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</si>
  <si>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</si>
  <si>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</si>
  <si>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</si>
  <si>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</si>
  <si>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</si>
  <si>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</si>
  <si>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</si>
  <si>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</si>
  <si>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</si>
  <si>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</si>
  <si>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</si>
  <si>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</si>
  <si>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</si>
  <si>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</si>
  <si>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</si>
  <si>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</si>
  <si>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</si>
  <si>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</si>
  <si>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</si>
  <si>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</si>
  <si>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</si>
  <si>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</si>
  <si>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</si>
  <si>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</si>
  <si>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</si>
  <si>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</si>
  <si>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</si>
  <si>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</si>
  <si>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</si>
  <si>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</si>
  <si>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</si>
  <si>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</si>
  <si>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</si>
  <si>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</si>
  <si>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</si>
  <si>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</si>
  <si>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</si>
  <si>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</si>
  <si>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</si>
  <si>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</si>
  <si>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</si>
  <si>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</si>
  <si>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</si>
  <si>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</si>
  <si>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</si>
  <si>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</si>
  <si>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</si>
  <si>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</si>
  <si>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</si>
  <si>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</si>
  <si>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</si>
  <si>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</si>
  <si>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</si>
  <si>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</si>
  <si>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</si>
  <si>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</si>
  <si>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</si>
  <si>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</si>
  <si>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</si>
  <si>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</si>
  <si>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</si>
  <si>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</si>
  <si>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</si>
  <si>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</si>
  <si>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</si>
  <si>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</si>
  <si>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</si>
  <si>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</si>
  <si>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</si>
  <si>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</si>
  <si>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</si>
  <si>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</si>
  <si>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</si>
  <si>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</si>
  <si>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</si>
  <si>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</si>
  <si>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</si>
  <si>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</si>
  <si>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</si>
  <si>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</si>
  <si>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</si>
  <si>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</si>
  <si>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</si>
  <si>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</si>
  <si>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</si>
  <si>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</si>
  <si>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</si>
  <si>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</si>
  <si>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</si>
  <si>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</si>
  <si>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</si>
  <si>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</si>
  <si>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</si>
  <si>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</si>
  <si>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</si>
  <si>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</si>
  <si>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</si>
  <si>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</si>
  <si>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</si>
  <si>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</si>
  <si>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</si>
  <si>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</si>
  <si>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</si>
  <si>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</si>
  <si>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</si>
  <si>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</si>
  <si>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</si>
  <si>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</si>
  <si>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</si>
  <si>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</si>
  <si>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</si>
  <si>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</si>
  <si>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</si>
  <si>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</si>
  <si>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</si>
  <si>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</si>
  <si>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</si>
  <si>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</si>
  <si>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</si>
  <si>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</si>
  <si>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</si>
  <si>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</si>
  <si>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</si>
  <si>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</si>
  <si>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</si>
  <si>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</si>
  <si>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</si>
  <si>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</si>
  <si>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</si>
  <si>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</si>
  <si>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</si>
  <si>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</si>
  <si>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</si>
  <si>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</si>
  <si>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</si>
  <si>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</si>
  <si>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</si>
  <si>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</si>
  <si>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</si>
  <si>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</si>
  <si>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</si>
  <si>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</si>
  <si>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</si>
  <si>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</si>
  <si>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</si>
  <si>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</si>
  <si>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</si>
  <si>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</si>
  <si>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</si>
  <si>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</si>
  <si>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</si>
  <si>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</si>
  <si>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</si>
  <si>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</si>
  <si>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</si>
  <si>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</si>
  <si>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</si>
  <si>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</si>
  <si>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</si>
  <si>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</si>
  <si>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</si>
  <si>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</si>
  <si>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</si>
  <si>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</si>
  <si>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</si>
  <si>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</si>
  <si>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</si>
  <si>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</si>
  <si>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</si>
  <si>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</si>
  <si>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</si>
  <si>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</si>
  <si>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</si>
  <si>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</si>
  <si>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</si>
  <si>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</si>
  <si>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</si>
  <si>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</si>
  <si>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</si>
  <si>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</si>
  <si>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</si>
  <si>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</si>
  <si>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</si>
  <si>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</si>
  <si>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</si>
  <si>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</si>
  <si>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</si>
  <si>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</si>
  <si>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</si>
  <si>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</si>
  <si>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</si>
  <si>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</si>
  <si>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</si>
  <si>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</si>
  <si>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</si>
  <si>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</si>
  <si>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</si>
  <si>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</si>
  <si>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</si>
  <si>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</si>
  <si>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</si>
  <si>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</si>
  <si>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</si>
  <si>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</si>
  <si>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</si>
  <si>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</si>
  <si>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</si>
  <si>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</si>
  <si>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</si>
  <si>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</si>
  <si>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</si>
  <si>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</si>
  <si>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</si>
  <si>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</si>
  <si>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</si>
  <si>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</si>
  <si>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</si>
  <si>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</si>
  <si>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</si>
  <si>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</si>
  <si>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</si>
  <si>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</si>
  <si>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</si>
  <si>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</si>
  <si>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</si>
  <si>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</si>
  <si>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</si>
  <si>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</si>
  <si>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</si>
  <si>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</si>
  <si>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</si>
  <si>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</si>
  <si>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</si>
  <si>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</si>
  <si>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</si>
  <si>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</si>
  <si>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</si>
  <si>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</si>
  <si>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</si>
  <si>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</si>
  <si>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</si>
  <si>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</si>
  <si>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</si>
  <si>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</si>
  <si>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</si>
  <si>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</si>
  <si>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</si>
  <si>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</si>
  <si>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</si>
  <si>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</si>
  <si>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</si>
  <si>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</si>
  <si>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</si>
  <si>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</si>
  <si>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</si>
  <si>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</si>
  <si>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</si>
  <si>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</si>
  <si>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</si>
  <si>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</si>
  <si>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</si>
  <si>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</si>
  <si>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</si>
  <si>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</si>
  <si>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</si>
  <si>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</si>
  <si>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</si>
  <si>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</si>
  <si>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</si>
  <si>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</si>
  <si>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</si>
  <si>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</si>
  <si>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</si>
  <si>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</si>
  <si>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</si>
  <si>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</si>
  <si>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</si>
  <si>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</si>
  <si>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</si>
  <si>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</si>
  <si>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</si>
  <si>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</si>
  <si>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</si>
  <si>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</si>
  <si>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</si>
  <si>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</si>
  <si>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</si>
  <si>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</si>
  <si>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</si>
  <si>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</si>
  <si>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</si>
  <si>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</si>
  <si>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</si>
  <si>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</si>
  <si>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</si>
  <si>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</si>
  <si>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</si>
  <si>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</si>
  <si>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</si>
  <si>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</si>
  <si>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</si>
  <si>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</si>
  <si>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</si>
  <si>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</si>
  <si>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</si>
  <si>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</si>
  <si>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</si>
  <si>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</si>
  <si>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</si>
  <si>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</si>
  <si>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</si>
  <si>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</si>
  <si>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</si>
  <si>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</si>
  <si>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</si>
  <si>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</si>
  <si>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</si>
  <si>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</si>
  <si>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</si>
  <si>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</si>
  <si>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</si>
  <si>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</si>
  <si>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</si>
  <si>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</si>
  <si>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</si>
  <si>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</si>
  <si>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</si>
  <si>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</si>
  <si>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</si>
  <si>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</si>
  <si>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</si>
  <si>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</si>
  <si>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</si>
  <si>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</si>
  <si>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</si>
  <si>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</si>
  <si>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</si>
  <si>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</si>
  <si>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</si>
  <si>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</si>
  <si>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</si>
  <si>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</si>
  <si>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</si>
  <si>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</si>
  <si>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</si>
  <si>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</si>
  <si>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</si>
  <si>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</si>
  <si>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</si>
  <si>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</si>
  <si>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</si>
  <si>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</si>
  <si>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</si>
  <si>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</si>
  <si>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</si>
  <si>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</si>
  <si>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</si>
  <si>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</si>
  <si>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</si>
  <si>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</si>
  <si>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</si>
  <si>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</si>
  <si>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</si>
  <si>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</si>
  <si>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</si>
  <si>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</si>
  <si>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</si>
  <si>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</si>
  <si>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</si>
  <si>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</si>
  <si>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</si>
  <si>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</si>
  <si>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</si>
  <si>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</si>
  <si>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</si>
  <si>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</si>
  <si>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</si>
  <si>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</si>
  <si>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</si>
  <si>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</si>
  <si>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</si>
  <si>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</si>
  <si>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</si>
  <si>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</si>
  <si>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</si>
  <si>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</si>
  <si>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</si>
  <si>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</si>
  <si>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</si>
  <si>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</si>
  <si>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</si>
  <si>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</si>
  <si>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</si>
  <si>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</si>
  <si>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</si>
  <si>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</si>
  <si>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</si>
  <si>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</si>
  <si>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</si>
  <si>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</si>
  <si>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</si>
  <si>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</si>
  <si>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</si>
  <si>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</si>
  <si>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</si>
  <si>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</si>
  <si>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</si>
  <si>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</si>
  <si>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</si>
  <si>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</si>
  <si>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</si>
  <si>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</si>
  <si>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</si>
  <si>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</si>
  <si>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</si>
  <si>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</si>
  <si>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</si>
  <si>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</si>
  <si>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</si>
  <si>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</si>
  <si>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</si>
  <si>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</si>
  <si>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</si>
  <si>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</si>
  <si>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</si>
  <si>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</si>
  <si>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</si>
  <si>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</si>
  <si>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</si>
  <si>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</si>
  <si>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</si>
  <si>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</si>
  <si>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</si>
  <si>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</si>
  <si>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</si>
  <si>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</si>
  <si>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</si>
  <si>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</si>
  <si>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</si>
  <si>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</si>
  <si>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</si>
  <si>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</si>
  <si>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</si>
  <si>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</si>
  <si>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</si>
  <si>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</si>
  <si>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</si>
  <si>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</si>
  <si>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</si>
  <si>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</si>
  <si>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</si>
  <si>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</si>
  <si>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</si>
  <si>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</si>
  <si>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</si>
  <si>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</si>
  <si>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</si>
  <si>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</si>
  <si>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</si>
  <si>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</si>
  <si>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</si>
  <si>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</si>
  <si>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</si>
  <si>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</si>
  <si>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</si>
  <si>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</si>
  <si>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</si>
  <si>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</si>
  <si>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</si>
  <si>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</si>
  <si>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</si>
  <si>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</si>
  <si>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</si>
  <si>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</si>
  <si>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</si>
  <si>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</si>
  <si>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</si>
  <si>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</si>
  <si>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</si>
  <si>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</si>
  <si>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</si>
  <si>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</si>
  <si>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</si>
  <si>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</si>
  <si>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</si>
  <si>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</si>
  <si>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</si>
  <si>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</si>
  <si>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</si>
  <si>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</si>
  <si>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</si>
  <si>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</si>
  <si>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</si>
  <si>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</si>
  <si>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</si>
  <si>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</si>
  <si>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</si>
  <si>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</si>
  <si>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</si>
  <si>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</si>
  <si>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</si>
  <si>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</si>
  <si>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</si>
  <si>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</si>
  <si>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</si>
  <si>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</si>
  <si>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</si>
  <si>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</si>
  <si>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</si>
  <si>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</si>
  <si>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</si>
  <si>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</si>
  <si>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</si>
  <si>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</si>
  <si>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</si>
  <si>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</si>
  <si>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</si>
  <si>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</si>
  <si>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</si>
  <si>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</si>
  <si>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</si>
  <si>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</si>
  <si>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</si>
  <si>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</si>
  <si>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</si>
  <si>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</si>
  <si>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</si>
  <si>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</si>
  <si>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</si>
  <si>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</si>
  <si>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</si>
  <si>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</si>
  <si>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</si>
  <si>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</si>
  <si>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</si>
  <si>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</si>
  <si>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</si>
  <si>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</si>
  <si>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</si>
  <si>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</si>
  <si>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</si>
  <si>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</si>
  <si>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</si>
  <si>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</si>
  <si>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</si>
  <si>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</si>
  <si>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</si>
  <si>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</si>
  <si>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</si>
  <si>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</si>
  <si>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</si>
  <si>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</si>
  <si>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</si>
  <si>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</si>
  <si>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</si>
  <si>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</si>
  <si>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</si>
  <si>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</si>
  <si>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</si>
  <si>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</si>
  <si>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</si>
  <si>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</si>
  <si>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</si>
  <si>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</si>
  <si>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</si>
  <si>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</si>
  <si>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</si>
  <si>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</si>
  <si>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</si>
  <si>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</si>
  <si>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</si>
  <si>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</si>
  <si>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</si>
  <si>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</si>
  <si>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</si>
  <si>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</si>
  <si>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</si>
  <si>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</si>
  <si>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</si>
  <si>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</si>
  <si>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</si>
  <si>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</si>
  <si>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</si>
  <si>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</si>
  <si>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</si>
  <si>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</si>
  <si>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</si>
  <si>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</si>
  <si>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</si>
  <si>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</si>
  <si>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</si>
  <si>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</si>
  <si>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</si>
  <si>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</si>
  <si>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</si>
  <si>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</si>
  <si>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</si>
  <si>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</si>
  <si>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</si>
  <si>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</si>
  <si>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</si>
  <si>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</si>
  <si>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</si>
  <si>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</si>
  <si>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</si>
  <si>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</si>
  <si>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</si>
  <si>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</si>
  <si>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</si>
  <si>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</si>
  <si>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</si>
  <si>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</si>
  <si>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</si>
  <si>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</si>
  <si>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</si>
  <si>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</si>
  <si>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</si>
  <si>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</si>
  <si>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</si>
  <si>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</si>
  <si>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</si>
  <si>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</si>
  <si>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</si>
  <si>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</si>
  <si>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</si>
  <si>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</si>
  <si>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</si>
  <si>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</si>
  <si>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</si>
  <si>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</si>
  <si>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</si>
  <si>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</si>
  <si>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</si>
  <si>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</si>
  <si>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</si>
  <si>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</si>
  <si>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</si>
  <si>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</si>
  <si>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</si>
  <si>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</si>
  <si>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</si>
  <si>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</si>
  <si>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</si>
  <si>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</si>
  <si>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</si>
  <si>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</si>
  <si>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</si>
  <si>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</si>
  <si>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</si>
  <si>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</si>
  <si>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</si>
  <si>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</si>
  <si>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</si>
  <si>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</si>
  <si>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</si>
  <si>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</si>
  <si>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</si>
  <si>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</si>
  <si>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</si>
  <si>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</si>
  <si>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</si>
  <si>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</si>
  <si>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</si>
  <si>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</si>
  <si>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</si>
  <si>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</si>
  <si>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</si>
  <si>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</si>
  <si>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</si>
  <si>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</si>
  <si>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</si>
  <si>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</si>
  <si>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</si>
  <si>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</si>
  <si>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</si>
  <si>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</si>
  <si>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</si>
  <si>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</si>
  <si>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</si>
  <si>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</si>
  <si>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</si>
  <si>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</si>
  <si>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</si>
  <si>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</si>
  <si>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</si>
  <si>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</si>
  <si>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</si>
  <si>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</si>
  <si>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</si>
  <si>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</si>
  <si>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</si>
  <si>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</si>
  <si>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</si>
  <si>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</si>
  <si>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</si>
  <si>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</si>
  <si>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</si>
  <si>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</si>
  <si>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</si>
  <si>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</si>
  <si>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</si>
  <si>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</si>
  <si>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</si>
  <si>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</si>
  <si>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</si>
  <si>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</si>
  <si>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</si>
  <si>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</si>
  <si>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</si>
  <si>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</si>
  <si>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</si>
  <si>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</si>
  <si>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</si>
  <si>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</si>
  <si>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</si>
  <si>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</si>
  <si>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</si>
  <si>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</si>
  <si>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</si>
  <si>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</si>
  <si>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</si>
  <si>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</si>
  <si>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</si>
  <si>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</si>
  <si>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</si>
  <si>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</si>
  <si>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</si>
  <si>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</si>
  <si>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</si>
  <si>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</si>
  <si>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</si>
  <si>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</si>
  <si>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</si>
  <si>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</si>
  <si>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</si>
  <si>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</si>
  <si>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</si>
  <si>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</si>
  <si>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</si>
  <si>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</si>
  <si>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</si>
  <si>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</si>
  <si>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</si>
  <si>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</si>
  <si>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</si>
  <si>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</si>
  <si>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</si>
  <si>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</si>
  <si>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</si>
  <si>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</si>
  <si>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</si>
  <si>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</si>
  <si>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</si>
  <si>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</si>
  <si>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</si>
  <si>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</si>
  <si>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</si>
  <si>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</si>
  <si>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</si>
  <si>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</si>
  <si>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</si>
  <si>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</si>
  <si>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</si>
  <si>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</si>
  <si>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</si>
  <si>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</si>
  <si>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</si>
  <si>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</si>
  <si>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</si>
  <si>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</si>
  <si>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</si>
  <si>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</si>
  <si>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</si>
  <si>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</si>
  <si>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</si>
  <si>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</si>
  <si>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</si>
  <si>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</si>
  <si>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</si>
  <si>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</si>
  <si>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</si>
  <si>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</si>
  <si>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</si>
  <si>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</si>
  <si>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</si>
  <si>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</si>
  <si>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</si>
  <si>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</si>
  <si>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</si>
  <si>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</si>
  <si>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</si>
  <si>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</si>
  <si>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</si>
  <si>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</si>
  <si>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</si>
  <si>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</si>
  <si>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</si>
  <si>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</si>
  <si>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</si>
  <si>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</si>
  <si>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</si>
  <si>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</si>
  <si>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</si>
  <si>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</si>
  <si>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</si>
  <si>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</si>
  <si>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</si>
  <si>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</si>
  <si>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</si>
  <si>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</si>
  <si>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</si>
  <si>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</si>
  <si>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</si>
  <si>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</si>
  <si>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</si>
  <si>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</si>
  <si>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</si>
  <si>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</si>
  <si>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</si>
  <si>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</si>
  <si>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</si>
  <si>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</si>
  <si>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</si>
  <si>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</si>
  <si>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</si>
  <si>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</si>
  <si>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</si>
  <si>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</si>
  <si>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</si>
  <si>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</si>
  <si>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</si>
  <si>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</si>
  <si>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</si>
  <si>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</si>
  <si>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</si>
  <si>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</si>
  <si>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</si>
  <si>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</si>
  <si>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</si>
  <si>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</si>
  <si>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</si>
  <si>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</si>
  <si>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</si>
  <si>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</si>
  <si>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</si>
  <si>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</si>
  <si>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</si>
  <si>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</si>
  <si>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</si>
  <si>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</si>
  <si>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</si>
  <si>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</si>
  <si>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</si>
  <si>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</si>
  <si>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</si>
  <si>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</si>
  <si>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</si>
  <si>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</si>
  <si>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</si>
  <si>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</si>
  <si>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</si>
  <si>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</si>
  <si>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</si>
  <si>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</si>
  <si>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</si>
  <si>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</si>
  <si>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</si>
  <si>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</si>
  <si>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</si>
  <si>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</si>
  <si>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</si>
  <si>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</si>
  <si>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</si>
  <si>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</si>
  <si>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</si>
  <si>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</si>
  <si>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</si>
  <si>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</si>
  <si>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</si>
  <si>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</si>
  <si>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</si>
  <si>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</si>
  <si>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</si>
  <si>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</si>
  <si>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</si>
  <si>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</si>
  <si>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</si>
  <si>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</si>
  <si>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</si>
  <si>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</si>
  <si>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</si>
  <si>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</si>
  <si>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</si>
  <si>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</si>
  <si>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</si>
  <si>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</si>
  <si>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</si>
  <si>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</si>
  <si>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</si>
  <si>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</si>
  <si>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</si>
  <si>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</si>
  <si>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</si>
  <si>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</si>
  <si>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</si>
  <si>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</si>
  <si>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</si>
  <si>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</si>
  <si>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</si>
  <si>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</si>
  <si>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</si>
  <si>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</si>
  <si>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</si>
  <si>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</si>
  <si>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</si>
  <si>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</si>
  <si>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</si>
  <si>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</si>
  <si>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</si>
  <si>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</si>
  <si>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</si>
  <si>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</si>
  <si>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</si>
  <si>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</si>
  <si>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</si>
  <si>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</si>
  <si>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</si>
  <si>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</si>
  <si>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</si>
  <si>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</si>
  <si>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</si>
  <si>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</si>
  <si>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</si>
  <si>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</si>
  <si>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</si>
  <si>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</si>
  <si>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</si>
  <si>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</si>
  <si>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</si>
  <si>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</si>
  <si>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</si>
  <si>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</si>
  <si>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</si>
  <si>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</si>
  <si>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</si>
  <si>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</si>
  <si>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</si>
  <si>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</si>
  <si>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</si>
  <si>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</si>
  <si>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</si>
  <si>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</si>
  <si>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</si>
  <si>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</si>
  <si>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</si>
  <si>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</si>
  <si>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</si>
  <si>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</si>
  <si>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</si>
  <si>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</si>
  <si>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</si>
  <si>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</si>
  <si>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</si>
  <si>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</si>
  <si>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</si>
  <si>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</si>
  <si>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</si>
  <si>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</si>
  <si>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</si>
  <si>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</si>
  <si>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</si>
  <si>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</si>
  <si>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</si>
  <si>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</si>
  <si>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</si>
  <si>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</si>
  <si>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</si>
  <si>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</si>
  <si>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</si>
  <si>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</si>
  <si>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</si>
  <si>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</si>
  <si>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</si>
  <si>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</si>
  <si>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</si>
  <si>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</si>
  <si>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</si>
  <si>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</si>
  <si>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</si>
  <si>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</si>
  <si>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</si>
  <si>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</si>
  <si>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</si>
  <si>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</si>
  <si>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</si>
  <si>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</si>
  <si>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</si>
  <si>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</si>
  <si>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</si>
  <si>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</si>
  <si>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</si>
  <si>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</si>
  <si>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</si>
  <si>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</si>
  <si>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</si>
  <si>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</si>
  <si>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</si>
  <si>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</si>
  <si>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</si>
  <si>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</si>
  <si>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</si>
  <si>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</si>
  <si>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</si>
  <si>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</si>
  <si>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</si>
  <si>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</si>
  <si>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</si>
  <si>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</si>
  <si>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</si>
  <si>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</si>
  <si>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</si>
  <si>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</si>
  <si>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</si>
  <si>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</si>
  <si>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</si>
  <si>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</si>
  <si>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</si>
  <si>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</si>
  <si>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</si>
  <si>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</si>
  <si>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</si>
  <si>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</si>
  <si>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</si>
  <si>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</si>
  <si>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</si>
  <si>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</si>
  <si>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</si>
  <si>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</si>
  <si>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</si>
  <si>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</si>
  <si>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</si>
  <si>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</si>
  <si>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</si>
  <si>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</si>
  <si>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</si>
  <si>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</si>
  <si>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</si>
  <si>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</si>
  <si>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</si>
  <si>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</si>
  <si>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</si>
  <si>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</si>
  <si>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</si>
  <si>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</si>
  <si>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</si>
  <si>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</si>
  <si>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</si>
  <si>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</si>
  <si>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</si>
  <si>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</si>
  <si>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</si>
  <si>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</si>
  <si>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</si>
  <si>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</si>
  <si>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</si>
  <si>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</si>
  <si>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</si>
  <si>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</si>
  <si>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</si>
  <si>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</si>
  <si>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</si>
  <si>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</si>
  <si>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</si>
  <si>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</si>
  <si>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</si>
  <si>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</si>
  <si>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</si>
  <si>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</si>
  <si>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</si>
  <si>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</si>
  <si>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</si>
  <si>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</si>
  <si>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</si>
  <si>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</si>
  <si>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</si>
  <si>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</si>
  <si>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</si>
  <si>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</si>
  <si>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</si>
  <si>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</si>
  <si>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</si>
  <si>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</si>
  <si>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</si>
  <si>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</si>
  <si>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</si>
  <si>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</si>
  <si>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</si>
  <si>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</si>
  <si>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</si>
  <si>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</si>
  <si>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</si>
  <si>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</si>
  <si>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</si>
  <si>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</si>
  <si>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</si>
  <si>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</si>
  <si>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</si>
  <si>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</si>
  <si>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</si>
  <si>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</si>
  <si>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</si>
  <si>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</si>
  <si>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</si>
  <si>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</si>
  <si>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</si>
  <si>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</si>
  <si>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</si>
  <si>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</si>
  <si>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</si>
  <si>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</si>
  <si>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</si>
  <si>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</si>
  <si>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</si>
  <si>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</si>
  <si>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</si>
  <si>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</si>
  <si>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</si>
  <si>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</si>
  <si>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</si>
  <si>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</si>
  <si>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</si>
  <si>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</si>
  <si>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</si>
  <si>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</si>
  <si>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</si>
  <si>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</si>
  <si>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</si>
  <si>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</si>
  <si>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</si>
  <si>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</si>
  <si>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</si>
  <si>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</si>
  <si>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</si>
  <si>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</si>
  <si>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</si>
  <si>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</si>
  <si>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</si>
  <si>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</si>
  <si>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</si>
  <si>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</si>
  <si>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</si>
  <si>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</si>
  <si>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</si>
  <si>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</si>
  <si>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</si>
  <si>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</si>
  <si>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</si>
  <si>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</si>
  <si>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</si>
  <si>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</si>
  <si>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</si>
  <si>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</si>
  <si>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</si>
  <si>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</si>
  <si>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</si>
  <si>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</si>
  <si>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</si>
  <si>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</si>
  <si>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</si>
  <si>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</si>
  <si>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</si>
  <si>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</si>
  <si>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</si>
  <si>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</si>
  <si>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</si>
  <si>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</si>
  <si>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</si>
  <si>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</si>
  <si>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</si>
  <si>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</si>
  <si>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</si>
  <si>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</si>
  <si>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</si>
  <si>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</si>
  <si>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</si>
  <si>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</si>
  <si>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</si>
  <si>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</si>
  <si>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</si>
  <si>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</si>
  <si>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</si>
  <si>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</si>
  <si>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</si>
  <si>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</si>
  <si>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</si>
  <si>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</si>
  <si>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</si>
  <si>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</si>
  <si>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</si>
  <si>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</si>
  <si>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</si>
  <si>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</si>
  <si>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</si>
  <si>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</si>
  <si>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</si>
  <si>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</si>
  <si>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</si>
  <si>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</si>
  <si>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</si>
  <si>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</si>
  <si>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</si>
  <si>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</si>
  <si>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</si>
  <si>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</si>
  <si>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</si>
  <si>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</si>
  <si>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</si>
  <si>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</si>
  <si>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</si>
  <si>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</si>
  <si>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</si>
  <si>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</si>
  <si>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</si>
  <si>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</si>
  <si>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</si>
  <si>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</si>
  <si>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</si>
  <si>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</si>
  <si>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</si>
  <si>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</si>
  <si>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</si>
  <si>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</si>
  <si>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</si>
  <si>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</si>
  <si>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</si>
  <si>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</si>
  <si>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</si>
  <si>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</si>
  <si>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</si>
  <si>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</si>
  <si>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</si>
  <si>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</si>
  <si>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</si>
  <si>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</si>
  <si>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</si>
  <si>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</si>
  <si>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</si>
  <si>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</si>
  <si>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</si>
  <si>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</si>
  <si>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</si>
  <si>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</si>
  <si>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</si>
  <si>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</si>
  <si>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</si>
  <si>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</si>
  <si>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</si>
  <si>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</si>
  <si>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</si>
  <si>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</si>
  <si>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</si>
  <si>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</si>
  <si>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</si>
  <si>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</si>
  <si>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</si>
  <si>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</si>
  <si>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</si>
  <si>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</si>
  <si>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</si>
  <si>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</si>
  <si>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</si>
  <si>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</si>
  <si>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</si>
  <si>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</si>
  <si>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</si>
  <si>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</si>
  <si>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</si>
  <si>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</si>
  <si>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</si>
  <si>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</si>
  <si>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</si>
  <si>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</si>
  <si>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</si>
  <si>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</si>
  <si>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</si>
  <si>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</si>
  <si>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</si>
  <si>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</si>
  <si>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</si>
  <si>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</si>
  <si>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</si>
  <si>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</si>
  <si>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</si>
  <si>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</si>
  <si>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</si>
  <si>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</si>
  <si>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</si>
  <si>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</si>
  <si>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</si>
  <si>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</si>
  <si>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</si>
  <si>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</si>
  <si>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</si>
  <si>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</si>
  <si>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</si>
  <si>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</si>
  <si>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</si>
  <si>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</si>
  <si>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</si>
  <si>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</si>
  <si>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</si>
  <si>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</si>
  <si>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</si>
  <si>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</si>
  <si>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</si>
  <si>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</si>
  <si>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</si>
  <si>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</si>
  <si>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</si>
  <si>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</si>
  <si>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</si>
  <si>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</si>
  <si>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</si>
  <si>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</si>
  <si>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</si>
  <si>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</si>
  <si>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</si>
  <si>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</si>
  <si>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</si>
  <si>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</si>
  <si>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</si>
  <si>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</si>
  <si>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</si>
  <si>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</si>
  <si>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</si>
  <si>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</si>
  <si>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</si>
  <si>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</si>
  <si>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</si>
  <si>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</si>
  <si>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</si>
  <si>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</si>
  <si>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</si>
  <si>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</si>
  <si>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</si>
  <si>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</si>
  <si>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</si>
  <si>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</si>
  <si>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</si>
  <si>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</si>
  <si>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</si>
  <si>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</si>
  <si>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</si>
  <si>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</si>
  <si>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</si>
  <si>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</si>
  <si>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</si>
  <si>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</si>
  <si>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</si>
  <si>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</si>
  <si>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</si>
  <si>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</si>
  <si>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</si>
  <si>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</si>
  <si>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</si>
  <si>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</si>
  <si>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</si>
  <si>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</si>
  <si>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</si>
  <si>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</si>
  <si>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</si>
  <si>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</si>
  <si>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</si>
  <si>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</si>
  <si>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</si>
  <si>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</si>
  <si>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</si>
  <si>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</si>
  <si>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</si>
  <si>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</si>
  <si>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</si>
  <si>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</si>
  <si>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</si>
  <si>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</si>
  <si>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</si>
  <si>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</si>
  <si>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</si>
  <si>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</si>
  <si>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</si>
  <si>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</si>
  <si>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</si>
  <si>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</si>
  <si>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</si>
  <si>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</si>
  <si>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</si>
  <si>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</si>
  <si>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</si>
  <si>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</si>
  <si>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</si>
  <si>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</si>
  <si>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</si>
  <si>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</si>
  <si>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</si>
  <si>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</si>
  <si>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</si>
  <si>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</si>
  <si>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</si>
  <si>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</si>
  <si>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</si>
  <si>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</si>
  <si>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</si>
  <si>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</si>
  <si>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</si>
  <si>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</si>
  <si>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</si>
  <si>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</si>
  <si>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</si>
  <si>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</si>
  <si>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</si>
  <si>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</si>
  <si>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</si>
  <si>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</si>
  <si>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</si>
  <si>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</si>
  <si>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</si>
  <si>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</si>
  <si>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</si>
  <si>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</si>
  <si>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</si>
  <si>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</si>
  <si>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</si>
  <si>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</si>
  <si>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</si>
  <si>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</si>
  <si>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</si>
  <si>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</si>
  <si>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</si>
  <si>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</si>
  <si>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</si>
  <si>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</si>
  <si>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</si>
  <si>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</si>
  <si>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</si>
  <si>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</si>
  <si>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</si>
  <si>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</si>
  <si>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</si>
  <si>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</si>
  <si>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</si>
  <si>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</si>
  <si>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</si>
  <si>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</si>
  <si>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</si>
  <si>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</si>
  <si>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</si>
  <si>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</si>
  <si>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</si>
  <si>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</si>
  <si>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</si>
  <si>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</si>
  <si>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</si>
  <si>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</si>
  <si>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</si>
  <si>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</si>
  <si>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</si>
  <si>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</si>
  <si>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</si>
  <si>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</si>
  <si>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</si>
  <si>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</si>
  <si>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</si>
  <si>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</si>
  <si>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</si>
  <si>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</si>
  <si>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</si>
  <si>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</si>
  <si>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</si>
  <si>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</si>
  <si>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</si>
  <si>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</si>
  <si>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</si>
  <si>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</si>
  <si>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</si>
  <si>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</si>
  <si>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</si>
  <si>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</si>
  <si>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</si>
  <si>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</si>
  <si>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</si>
  <si>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</si>
  <si>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</si>
  <si>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</si>
  <si>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</si>
  <si>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</si>
  <si>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</si>
  <si>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</si>
  <si>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</si>
  <si>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</si>
  <si>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</si>
  <si>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</si>
  <si>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</si>
  <si>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</si>
  <si>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</si>
  <si>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</si>
  <si>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</si>
  <si>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</si>
  <si>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</si>
  <si>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</si>
  <si>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</si>
  <si>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</si>
  <si>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</si>
  <si>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</si>
  <si>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</si>
  <si>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</si>
  <si>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</si>
  <si>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</si>
  <si>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</si>
  <si>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</si>
  <si>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</si>
  <si>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</si>
  <si>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</si>
  <si>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</si>
  <si>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</si>
  <si>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</si>
  <si>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</si>
  <si>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</si>
  <si>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</si>
  <si>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</si>
  <si>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</si>
  <si>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</si>
  <si>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</si>
  <si>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</si>
  <si>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</si>
  <si>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</si>
  <si>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</si>
  <si>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</si>
  <si>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</si>
  <si>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</si>
  <si>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</si>
  <si>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</si>
  <si>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</si>
  <si>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</si>
  <si>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</si>
  <si>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</si>
  <si>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</si>
  <si>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</si>
  <si>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</si>
  <si>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</si>
  <si>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</si>
  <si>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</si>
  <si>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</si>
  <si>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</si>
  <si>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</si>
  <si>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</si>
  <si>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</si>
  <si>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</si>
  <si>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</si>
  <si>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</si>
  <si>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</si>
  <si>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</si>
  <si>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</si>
  <si>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</si>
  <si>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</si>
  <si>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</si>
  <si>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</si>
  <si>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</si>
  <si>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</si>
  <si>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</si>
  <si>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</si>
  <si>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</si>
  <si>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</si>
  <si>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</si>
  <si>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</si>
  <si>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</si>
  <si>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</si>
  <si>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</si>
  <si>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</si>
  <si>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</si>
  <si>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</si>
  <si>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</si>
  <si>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</si>
  <si>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</si>
  <si>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</si>
  <si>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</si>
  <si>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</si>
  <si>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</si>
  <si>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</si>
  <si>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</si>
  <si>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</si>
  <si>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</si>
  <si>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</si>
  <si>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</si>
  <si>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</si>
  <si>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</si>
  <si>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</si>
  <si>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</si>
  <si>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</si>
  <si>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</si>
  <si>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</si>
  <si>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</si>
  <si>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</si>
  <si>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</si>
  <si>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</si>
  <si>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</si>
  <si>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</si>
  <si>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</si>
  <si>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</si>
  <si>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</si>
  <si>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</si>
  <si>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</si>
  <si>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</si>
  <si>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</si>
  <si>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</si>
  <si>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</si>
  <si>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</si>
  <si>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</si>
  <si>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</si>
  <si>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</si>
  <si>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</si>
  <si>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</si>
  <si>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</si>
  <si>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</si>
  <si>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</si>
  <si>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</si>
  <si>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</si>
  <si>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</si>
  <si>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</si>
  <si>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</si>
  <si>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</si>
  <si>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</si>
  <si>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</si>
  <si>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</si>
  <si>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</si>
  <si>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</si>
  <si>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</si>
  <si>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</si>
  <si>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</si>
  <si>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</si>
  <si>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</si>
  <si>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</si>
  <si>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</si>
  <si>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</si>
  <si>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</si>
  <si>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</si>
  <si>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</si>
  <si>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</si>
  <si>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</si>
  <si>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</si>
  <si>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</si>
  <si>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</si>
  <si>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</si>
  <si>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</si>
  <si>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</si>
  <si>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</si>
  <si>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</si>
  <si>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</si>
  <si>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</si>
  <si>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</si>
  <si>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</si>
  <si>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</si>
  <si>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</si>
  <si>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</si>
  <si>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</si>
  <si>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</si>
  <si>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</si>
  <si>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</si>
  <si>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</si>
  <si>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</si>
  <si>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</si>
  <si>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</si>
  <si>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</si>
  <si>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</si>
  <si>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</si>
  <si>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</si>
  <si>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</si>
  <si>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</si>
  <si>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</si>
  <si>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</si>
  <si>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</si>
  <si>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</si>
  <si>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</si>
  <si>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</si>
  <si>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</si>
  <si>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</si>
  <si>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</si>
  <si>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</si>
  <si>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</si>
  <si>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</si>
  <si>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</si>
  <si>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</si>
  <si>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</si>
  <si>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</si>
  <si>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</si>
  <si>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</si>
  <si>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</si>
  <si>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</si>
  <si>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</si>
  <si>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</si>
  <si>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</si>
  <si>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</si>
  <si>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</si>
  <si>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</si>
  <si>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</si>
  <si>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</si>
  <si>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</si>
  <si>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</si>
  <si>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</si>
  <si>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</si>
  <si>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</si>
  <si>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</si>
  <si>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</si>
  <si>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</si>
  <si>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</si>
  <si>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</si>
  <si>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</si>
  <si>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</si>
  <si>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</si>
  <si>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</si>
  <si>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</si>
  <si>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</si>
  <si>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</si>
  <si>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</si>
  <si>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</si>
  <si>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</si>
  <si>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</si>
  <si>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</si>
  <si>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</si>
  <si>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</si>
  <si>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</si>
  <si>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</si>
  <si>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</si>
  <si>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</si>
  <si>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</si>
  <si>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</si>
  <si>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</si>
  <si>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</si>
  <si>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</si>
  <si>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</si>
  <si>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</si>
  <si>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</si>
  <si>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</si>
  <si>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</si>
  <si>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</si>
  <si>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</si>
  <si>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</si>
  <si>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</si>
  <si>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</si>
  <si>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</si>
  <si>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</si>
  <si>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</si>
  <si>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</si>
  <si>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</si>
  <si>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</si>
  <si>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</si>
  <si>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</si>
  <si>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</si>
  <si>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</si>
  <si>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</si>
  <si>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</si>
  <si>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</si>
  <si>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</si>
  <si>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</si>
  <si>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</si>
  <si>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</si>
  <si>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</si>
  <si>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</si>
  <si>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</si>
  <si>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</si>
  <si>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</si>
  <si>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</si>
  <si>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</si>
  <si>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</si>
  <si>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</si>
  <si>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</si>
  <si>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</si>
  <si>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</si>
  <si>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</si>
  <si>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</si>
  <si>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</si>
  <si>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</si>
  <si>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</si>
  <si>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</si>
  <si>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</si>
  <si>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</si>
  <si>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</si>
  <si>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</si>
  <si>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</si>
  <si>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</si>
  <si>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</si>
  <si>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</si>
  <si>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</si>
  <si>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</si>
  <si>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</si>
  <si>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</si>
  <si>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</si>
  <si>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</si>
  <si>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</si>
  <si>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</si>
  <si>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</si>
  <si>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</si>
  <si>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</si>
  <si>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</si>
  <si>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</si>
  <si>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</si>
  <si>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</si>
  <si>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</si>
  <si>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</si>
  <si>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</si>
  <si>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</si>
  <si>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</si>
  <si>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</si>
  <si>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</si>
  <si>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</si>
  <si>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</si>
  <si>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</si>
  <si>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</si>
  <si>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</si>
  <si>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</si>
  <si>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</si>
  <si>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</si>
  <si>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</si>
  <si>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</si>
  <si>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</si>
  <si>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</si>
  <si>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</si>
  <si>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</si>
  <si>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</si>
  <si>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</si>
  <si>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</si>
  <si>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</si>
  <si>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</si>
  <si>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</si>
  <si>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</si>
  <si>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</si>
  <si>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</si>
  <si>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</si>
  <si>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</si>
  <si>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</si>
  <si>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</si>
  <si>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</si>
  <si>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</si>
  <si>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</si>
  <si>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</si>
  <si>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</si>
  <si>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</si>
  <si>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</si>
  <si>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</si>
  <si>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</si>
  <si>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</si>
  <si>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</si>
  <si>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</si>
  <si>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</si>
  <si>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</si>
  <si>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</si>
  <si>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</si>
  <si>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</si>
  <si>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</si>
  <si>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</si>
  <si>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</si>
  <si>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</si>
  <si>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</si>
  <si>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</si>
  <si>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</si>
  <si>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</si>
  <si>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</si>
  <si>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</si>
  <si>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</si>
  <si>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</si>
  <si>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</si>
  <si>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</si>
  <si>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</si>
  <si>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</si>
  <si>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</si>
  <si>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</si>
  <si>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</si>
  <si>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</si>
  <si>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</si>
  <si>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</si>
  <si>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</si>
  <si>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</si>
  <si>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</si>
  <si>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</si>
  <si>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</si>
  <si>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</si>
  <si>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</si>
  <si>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</si>
  <si>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</si>
  <si>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</si>
  <si>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</si>
  <si>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</si>
  <si>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</si>
  <si>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</si>
  <si>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</si>
  <si>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</si>
  <si>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</si>
  <si>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</si>
  <si>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</si>
  <si>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</si>
  <si>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</si>
  <si>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</si>
  <si>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</si>
  <si>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</si>
  <si>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</si>
  <si>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</si>
  <si>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</si>
  <si>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</si>
  <si>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</si>
  <si>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</si>
  <si>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</si>
  <si>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</si>
  <si>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</si>
  <si>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</si>
  <si>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</si>
  <si>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</si>
  <si>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</si>
  <si>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</si>
  <si>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</si>
  <si>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</si>
  <si>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</si>
  <si>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</si>
  <si>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</si>
  <si>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</si>
  <si>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</si>
  <si>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</si>
  <si>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</si>
  <si>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</si>
  <si>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</si>
  <si>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</si>
  <si>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</si>
  <si>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</si>
  <si>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</si>
  <si>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</si>
  <si>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</si>
  <si>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</si>
  <si>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</si>
  <si>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</si>
  <si>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</si>
  <si>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</si>
  <si>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</si>
  <si>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</si>
  <si>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</si>
  <si>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</si>
  <si>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</si>
  <si>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</si>
  <si>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</si>
  <si>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</si>
  <si>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</si>
  <si>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</si>
  <si>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</si>
  <si>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</si>
  <si>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</si>
  <si>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</si>
  <si>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</si>
  <si>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</si>
  <si>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</si>
  <si>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</si>
  <si>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</si>
  <si>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</si>
  <si>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</si>
  <si>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</si>
  <si>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</si>
  <si>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</si>
  <si>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</si>
  <si>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</si>
  <si>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</si>
  <si>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</si>
  <si>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</si>
  <si>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</si>
  <si>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</si>
  <si>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</si>
  <si>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</si>
  <si>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</si>
  <si>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</si>
  <si>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</si>
  <si>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</si>
  <si>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</si>
  <si>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</si>
  <si>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</si>
  <si>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</si>
  <si>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</si>
  <si>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</si>
  <si>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</si>
  <si>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</si>
  <si>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</si>
  <si>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</si>
  <si>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</si>
  <si>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</si>
  <si>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</si>
  <si>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</si>
  <si>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</si>
  <si>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</si>
  <si>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</si>
  <si>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</si>
  <si>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</si>
  <si>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</si>
  <si>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</si>
  <si>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</si>
  <si>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</si>
  <si>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</si>
  <si>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</si>
  <si>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</si>
  <si>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</si>
  <si>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</si>
  <si>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</si>
  <si>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</si>
  <si>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</si>
  <si>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</si>
  <si>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</si>
  <si>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</si>
  <si>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</si>
  <si>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</si>
  <si>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</si>
  <si>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</si>
  <si>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</si>
  <si>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</si>
  <si>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</si>
  <si>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</si>
  <si>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</si>
  <si>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</si>
  <si>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</si>
  <si>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</si>
  <si>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</si>
  <si>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</si>
  <si>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</si>
  <si>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</si>
  <si>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</si>
  <si>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</si>
  <si>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</si>
  <si>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</si>
  <si>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</si>
  <si>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</si>
  <si>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</si>
  <si>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</si>
  <si>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</si>
  <si>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</si>
  <si>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</si>
  <si>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</si>
  <si>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</si>
  <si>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</si>
  <si>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</si>
  <si>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</si>
  <si>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</si>
  <si>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</si>
  <si>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</si>
  <si>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</si>
  <si>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</si>
  <si>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</si>
  <si>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</si>
  <si>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</si>
  <si>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</si>
  <si>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</si>
  <si>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</si>
  <si>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</si>
  <si>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</si>
  <si>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</si>
  <si>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</si>
  <si>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</si>
  <si>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</si>
  <si>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</si>
  <si>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</si>
  <si>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</si>
  <si>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</si>
  <si>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</si>
  <si>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</si>
  <si>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</si>
  <si>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</si>
  <si>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</si>
  <si>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</si>
  <si>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</si>
  <si>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</si>
  <si>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</si>
  <si>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</si>
  <si>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</si>
  <si>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</si>
  <si>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</si>
  <si>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</si>
  <si>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</si>
  <si>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</si>
  <si>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</si>
  <si>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</si>
  <si>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</si>
  <si>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</si>
  <si>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</si>
  <si>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</si>
  <si>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</si>
  <si>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</si>
  <si>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</si>
  <si>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</si>
  <si>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</si>
  <si>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</si>
  <si>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</si>
  <si>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</si>
  <si>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</si>
  <si>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</si>
  <si>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</si>
  <si>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</si>
  <si>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</si>
  <si>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</si>
  <si>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</si>
  <si>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</si>
  <si>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</si>
  <si>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</si>
  <si>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</si>
  <si>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</si>
  <si>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</si>
  <si>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</si>
  <si>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</si>
  <si>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</si>
  <si>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</si>
  <si>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</si>
  <si>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</si>
  <si>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</si>
  <si>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</si>
  <si>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</si>
  <si>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</si>
  <si>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</si>
  <si>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</si>
  <si>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</si>
  <si>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</si>
  <si>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</si>
  <si>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</si>
  <si>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</si>
  <si>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</si>
  <si>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</si>
  <si>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</si>
  <si>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</si>
  <si>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</si>
  <si>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</si>
  <si>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</si>
  <si>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</si>
  <si>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</si>
  <si>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</si>
  <si>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</si>
  <si>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</si>
  <si>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</si>
  <si>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</si>
  <si>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</si>
  <si>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</si>
  <si>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</si>
  <si>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</si>
  <si>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</si>
  <si>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</si>
  <si>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</si>
  <si>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</si>
  <si>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</si>
  <si>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</si>
  <si>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</si>
  <si>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</si>
  <si>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</si>
  <si>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</si>
  <si>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</si>
  <si>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</si>
  <si>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</si>
  <si>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</si>
  <si>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</si>
  <si>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</si>
  <si>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</si>
  <si>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</si>
  <si>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</si>
  <si>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</si>
  <si>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</si>
  <si>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</si>
  <si>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</si>
  <si>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</si>
  <si>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</si>
  <si>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</si>
  <si>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</si>
  <si>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</si>
  <si>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</si>
  <si>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</si>
  <si>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</si>
  <si>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</si>
  <si>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</si>
  <si>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</si>
  <si>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</si>
  <si>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</si>
  <si>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</si>
  <si>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</si>
  <si>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</si>
  <si>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</si>
  <si>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</si>
  <si>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</si>
  <si>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</si>
  <si>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</si>
  <si>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</si>
  <si>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</si>
  <si>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</si>
  <si>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</si>
  <si>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</si>
  <si>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</si>
  <si>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</si>
  <si>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</si>
  <si>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</si>
  <si>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</si>
  <si>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</si>
  <si>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</si>
  <si>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</si>
  <si>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</si>
  <si>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</si>
  <si>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</si>
  <si>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</si>
  <si>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</si>
  <si>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</si>
  <si>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</si>
  <si>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</si>
  <si>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</si>
  <si>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</si>
  <si>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</si>
  <si>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</si>
  <si>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</si>
  <si>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</si>
  <si>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</si>
  <si>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</si>
  <si>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</si>
  <si>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</si>
  <si>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</si>
  <si>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</si>
  <si>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</si>
  <si>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</si>
  <si>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</si>
  <si>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</si>
  <si>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</si>
  <si>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</si>
  <si>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</si>
  <si>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</si>
  <si>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</si>
  <si>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</si>
  <si>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</si>
  <si>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</si>
  <si>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</si>
  <si>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</si>
  <si>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</si>
  <si>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</si>
  <si>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</si>
  <si>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</si>
  <si>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</si>
  <si>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</si>
  <si>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</si>
  <si>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</si>
  <si>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</si>
  <si>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</si>
  <si>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</si>
  <si>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</si>
  <si>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</si>
  <si>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</si>
  <si>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</si>
  <si>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</si>
  <si>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</si>
  <si>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</si>
  <si>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</si>
  <si>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</si>
  <si>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</si>
  <si>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</si>
  <si>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</si>
  <si>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</si>
  <si>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</si>
  <si>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</si>
  <si>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</si>
  <si>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</si>
  <si>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</si>
  <si>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</si>
  <si>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</si>
  <si>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</si>
  <si>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</si>
  <si>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</si>
  <si>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</si>
  <si>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</si>
  <si>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</si>
  <si>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</si>
  <si>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</si>
  <si>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</si>
  <si>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</si>
  <si>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</si>
  <si>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</si>
  <si>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</si>
  <si>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</si>
  <si>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</si>
  <si>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</si>
  <si>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</si>
  <si>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</si>
  <si>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</si>
  <si>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</si>
  <si>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</si>
  <si>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</si>
  <si>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</si>
  <si>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</si>
  <si>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</si>
  <si>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</si>
  <si>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</si>
  <si>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</si>
  <si>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</si>
  <si>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</si>
  <si>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</si>
  <si>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</si>
  <si>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</si>
  <si>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</si>
  <si>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</si>
  <si>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</si>
  <si>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</si>
  <si>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</si>
  <si>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</si>
  <si>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</si>
  <si>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</si>
  <si>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</si>
  <si>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</si>
  <si>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</si>
  <si>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</si>
  <si>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</si>
  <si>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</si>
  <si>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</si>
  <si>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</si>
  <si>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</si>
  <si>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</si>
  <si>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</si>
  <si>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</si>
  <si>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</si>
  <si>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</si>
  <si>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</si>
  <si>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</si>
  <si>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</si>
  <si>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</si>
  <si>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</si>
  <si>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</si>
  <si>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</si>
  <si>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</si>
  <si>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</si>
  <si>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</si>
  <si>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</si>
  <si>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</si>
  <si>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</si>
  <si>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</si>
  <si>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</si>
  <si>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</si>
  <si>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</si>
  <si>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</si>
  <si>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</si>
  <si>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</si>
  <si>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</si>
  <si>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</si>
  <si>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</si>
  <si>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</si>
  <si>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</si>
  <si>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</si>
  <si>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</si>
  <si>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</si>
  <si>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</si>
  <si>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</si>
  <si>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</si>
  <si>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</si>
  <si>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</si>
  <si>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</si>
  <si>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</si>
  <si>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</si>
  <si>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</si>
  <si>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</si>
  <si>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</si>
  <si>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</si>
  <si>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</si>
  <si>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</si>
  <si>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</si>
  <si>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</si>
  <si>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</si>
  <si>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</si>
  <si>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</si>
  <si>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</si>
  <si>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</si>
  <si>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</si>
  <si>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</si>
  <si>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</si>
  <si>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</si>
  <si>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</si>
  <si>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</si>
  <si>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</si>
  <si>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</si>
  <si>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</si>
  <si>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</si>
  <si>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</si>
  <si>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</si>
  <si>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</si>
  <si>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</si>
  <si>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</si>
  <si>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</si>
  <si>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</si>
  <si>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</si>
  <si>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</si>
  <si>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</si>
  <si>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</si>
  <si>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</si>
  <si>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</si>
  <si>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</si>
  <si>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</si>
  <si>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</si>
  <si>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</si>
  <si>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</si>
  <si>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</si>
  <si>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</si>
  <si>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</si>
  <si>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</si>
  <si>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</si>
  <si>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</si>
  <si>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</si>
  <si>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</si>
  <si>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</si>
  <si>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</si>
  <si>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</si>
  <si>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</si>
  <si>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</si>
  <si>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</si>
  <si>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</si>
  <si>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</si>
  <si>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</si>
  <si>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</si>
  <si>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</si>
  <si>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</si>
  <si>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</si>
  <si>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</si>
  <si>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</si>
  <si>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</si>
  <si>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</si>
  <si>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</si>
  <si>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</si>
  <si>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</si>
  <si>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</si>
  <si>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</si>
  <si>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</si>
  <si>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</si>
  <si>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</si>
  <si>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</si>
  <si>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</si>
  <si>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</si>
  <si>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</si>
  <si>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</si>
  <si>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</si>
  <si>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</si>
  <si>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</si>
  <si>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</si>
  <si>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</si>
  <si>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</si>
  <si>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</si>
  <si>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</si>
  <si>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</si>
  <si>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</si>
  <si>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</si>
  <si>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</si>
  <si>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</si>
  <si>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</si>
  <si>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</si>
  <si>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</si>
  <si>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</si>
  <si>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</si>
  <si>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</si>
  <si>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</si>
  <si>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</si>
  <si>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</si>
  <si>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</si>
  <si>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</si>
  <si>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</si>
  <si>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</si>
  <si>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</si>
  <si>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</si>
  <si>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</si>
  <si>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</si>
  <si>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</si>
  <si>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</si>
  <si>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</si>
  <si>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</si>
  <si>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</si>
  <si>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</si>
  <si>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</si>
  <si>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</si>
  <si>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</si>
  <si>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</si>
  <si>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</si>
  <si>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</si>
  <si>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</si>
  <si>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</si>
  <si>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</si>
  <si>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</si>
  <si>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</si>
  <si>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</si>
  <si>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</si>
  <si>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</si>
  <si>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</si>
  <si>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</si>
  <si>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</si>
  <si>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</si>
  <si>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</si>
  <si>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</si>
  <si>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</si>
  <si>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</si>
  <si>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</si>
  <si>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</si>
  <si>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</si>
  <si>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</si>
  <si>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</si>
  <si>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</si>
  <si>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</si>
  <si>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</si>
  <si>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</si>
  <si>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</si>
  <si>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</si>
  <si>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</si>
  <si>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</si>
  <si>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</si>
  <si>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</si>
  <si>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</si>
  <si>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</si>
  <si>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</si>
  <si>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</si>
  <si>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</si>
  <si>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</si>
  <si>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</si>
  <si>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</si>
  <si>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</si>
  <si>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</si>
  <si>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</si>
  <si>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</si>
  <si>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</si>
  <si>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</si>
  <si>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</si>
  <si>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</si>
  <si>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</si>
  <si>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</si>
  <si>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</si>
  <si>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</si>
  <si>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</si>
  <si>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</si>
  <si>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</si>
  <si>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</si>
  <si>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</si>
  <si>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</si>
  <si>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</si>
  <si>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</si>
  <si>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</si>
  <si>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</si>
  <si>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</si>
  <si>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</si>
  <si>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</si>
  <si>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</si>
  <si>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</si>
  <si>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</si>
  <si>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</si>
  <si>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</si>
  <si>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</si>
  <si>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</si>
  <si>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</si>
  <si>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</si>
  <si>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</si>
  <si>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</si>
  <si>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</si>
  <si>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</si>
  <si>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</si>
  <si>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</si>
  <si>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</si>
  <si>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</si>
  <si>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</si>
  <si>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</si>
  <si>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</si>
  <si>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</si>
  <si>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</si>
  <si>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</si>
  <si>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</si>
  <si>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</si>
  <si>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</si>
  <si>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</si>
  <si>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</si>
  <si>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</si>
  <si>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</si>
  <si>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</si>
  <si>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</si>
  <si>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</si>
  <si>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</si>
  <si>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</si>
  <si>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</si>
  <si>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</si>
  <si>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</si>
  <si>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</si>
  <si>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</si>
  <si>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</si>
  <si>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</si>
  <si>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</si>
  <si>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</si>
  <si>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</si>
  <si>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</si>
  <si>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</si>
  <si>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</si>
  <si>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</si>
  <si>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</si>
  <si>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</si>
  <si>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</si>
  <si>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</si>
  <si>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</si>
  <si>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</si>
  <si>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</si>
  <si>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</si>
  <si>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</si>
  <si>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</si>
  <si>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</si>
  <si>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</si>
  <si>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</si>
  <si>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</si>
  <si>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</si>
  <si>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</si>
  <si>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</si>
  <si>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</si>
  <si>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</si>
  <si>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</si>
  <si>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</si>
  <si>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</si>
  <si>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</si>
  <si>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</si>
  <si>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</si>
  <si>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</si>
  <si>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</si>
  <si>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</si>
  <si>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</si>
  <si>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</si>
  <si>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</si>
  <si>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</si>
  <si>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</si>
  <si>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</si>
  <si>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</si>
  <si>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</si>
  <si>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</si>
  <si>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</si>
  <si>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</si>
  <si>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</si>
  <si>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</si>
  <si>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</si>
  <si>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</si>
  <si>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</si>
  <si>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</si>
  <si>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</si>
  <si>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</si>
  <si>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</si>
  <si>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</si>
  <si>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</si>
  <si>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</si>
  <si>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</si>
  <si>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</si>
  <si>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</si>
  <si>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</si>
  <si>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</si>
  <si>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</si>
  <si>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</si>
  <si>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</si>
  <si>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</si>
  <si>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</si>
  <si>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</si>
  <si>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</si>
  <si>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</si>
  <si>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</si>
  <si>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</si>
  <si>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</si>
  <si>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</si>
  <si>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</si>
  <si>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</si>
  <si>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</si>
  <si>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</si>
  <si>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</si>
  <si>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</si>
  <si>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</si>
  <si>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</si>
  <si>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</si>
  <si>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</si>
  <si>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</si>
  <si>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</si>
  <si>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</si>
  <si>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</si>
  <si>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</si>
  <si>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</si>
  <si>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</si>
  <si>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</si>
  <si>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</si>
  <si>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</si>
  <si>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</si>
  <si>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</si>
  <si>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</si>
  <si>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</si>
  <si>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</si>
  <si>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</si>
  <si>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</si>
  <si>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</si>
  <si>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</si>
  <si>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</si>
  <si>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</si>
  <si>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</si>
  <si>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</si>
  <si>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</si>
  <si>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</si>
  <si>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</si>
  <si>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</si>
  <si>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</si>
  <si>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</si>
  <si>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</si>
  <si>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</si>
  <si>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</si>
  <si>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</si>
  <si>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</si>
  <si>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</si>
  <si>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</si>
  <si>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</si>
  <si>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</si>
  <si>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</si>
  <si>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</si>
  <si>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</si>
  <si>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</si>
  <si>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</si>
  <si>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</si>
  <si>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</si>
  <si>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</si>
  <si>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</si>
  <si>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</si>
  <si>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</si>
  <si>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</si>
  <si>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</si>
  <si>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</si>
  <si>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</si>
  <si>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</si>
  <si>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</si>
  <si>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</si>
  <si>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</si>
  <si>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</si>
  <si>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</si>
  <si>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</si>
  <si>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</si>
  <si>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</si>
  <si>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</si>
  <si>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</si>
  <si>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</si>
  <si>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</si>
  <si>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</si>
  <si>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</si>
  <si>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</si>
  <si>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</si>
  <si>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</si>
  <si>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</si>
  <si>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</si>
  <si>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</si>
  <si>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</si>
  <si>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</si>
  <si>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</si>
  <si>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</si>
  <si>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</si>
  <si>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</si>
  <si>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</si>
  <si>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</si>
  <si>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</si>
  <si>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</si>
  <si>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</si>
  <si>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</si>
  <si>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</si>
  <si>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</si>
  <si>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</si>
  <si>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</si>
  <si>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</si>
  <si>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</si>
  <si>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</si>
  <si>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</si>
  <si>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</si>
  <si>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</si>
  <si>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</si>
  <si>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</si>
  <si>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</si>
  <si>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</si>
  <si>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</si>
  <si>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</si>
  <si>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</si>
  <si>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</si>
  <si>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</si>
  <si>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</si>
  <si>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</si>
  <si>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</si>
  <si>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</si>
  <si>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</si>
  <si>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</si>
  <si>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</si>
  <si>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</si>
  <si>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</si>
  <si>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</si>
  <si>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</si>
  <si>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</si>
  <si>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</si>
  <si>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</si>
  <si>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</si>
  <si>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</si>
  <si>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</si>
  <si>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</si>
  <si>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</si>
  <si>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</si>
  <si>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</si>
  <si>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</si>
  <si>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</si>
  <si>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</si>
  <si>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</si>
  <si>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</si>
  <si>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</si>
  <si>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</si>
  <si>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</si>
  <si>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</si>
  <si>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</si>
  <si>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</si>
  <si>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</si>
  <si>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</si>
  <si>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</si>
  <si>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</si>
  <si>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</si>
  <si>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</si>
  <si>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</si>
  <si>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</si>
  <si>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</si>
  <si>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</si>
  <si>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</si>
  <si>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</si>
  <si>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</si>
  <si>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</si>
  <si>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</si>
  <si>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</si>
  <si>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</si>
  <si>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</si>
  <si>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</si>
  <si>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</si>
  <si>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</si>
  <si>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</si>
  <si>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</si>
  <si>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</si>
  <si>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</si>
  <si>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</si>
  <si>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</si>
  <si>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</si>
  <si>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</si>
  <si>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</si>
  <si>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</si>
  <si>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</si>
  <si>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</si>
  <si>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</si>
  <si>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</si>
  <si>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</si>
  <si>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</si>
  <si>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</si>
  <si>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</si>
  <si>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</si>
  <si>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</si>
  <si>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</si>
  <si>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</si>
  <si>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</si>
  <si>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</si>
  <si>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</si>
  <si>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</si>
  <si>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</si>
  <si>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</si>
  <si>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</si>
  <si>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</si>
  <si>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</si>
  <si>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</si>
  <si>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</si>
  <si>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</si>
  <si>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</si>
  <si>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</si>
  <si>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</si>
  <si>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</si>
  <si>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</si>
  <si>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</si>
  <si>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</si>
  <si>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</si>
  <si>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</si>
  <si>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</si>
  <si>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</si>
  <si>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</si>
  <si>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</si>
  <si>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</si>
  <si>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</si>
  <si>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</si>
  <si>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</si>
  <si>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</si>
  <si>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</si>
  <si>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</si>
  <si>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</si>
  <si>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</si>
  <si>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</si>
  <si>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</si>
  <si>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</si>
  <si>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</si>
  <si>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</si>
  <si>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</si>
  <si>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</si>
  <si>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</si>
  <si>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</si>
  <si>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</si>
  <si>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</si>
  <si>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</si>
  <si>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</si>
  <si>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</si>
  <si>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</si>
  <si>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</si>
  <si>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</si>
  <si>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</si>
  <si>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</si>
  <si>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</si>
  <si>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</si>
  <si>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</si>
  <si>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</si>
  <si>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</si>
  <si>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</si>
  <si>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</si>
  <si>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</si>
  <si>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</si>
  <si>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</si>
  <si>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</si>
  <si>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</si>
  <si>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</si>
  <si>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</si>
  <si>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</si>
  <si>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</si>
  <si>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</si>
  <si>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</si>
  <si>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</si>
  <si>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</si>
  <si>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</si>
  <si>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</si>
  <si>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</si>
  <si>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</si>
  <si>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</si>
  <si>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</si>
  <si>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</si>
  <si>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</si>
  <si>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</si>
  <si>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</si>
  <si>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</si>
  <si>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</si>
  <si>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</si>
  <si>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</si>
  <si>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</si>
  <si>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</si>
  <si>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</si>
  <si>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</si>
  <si>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</si>
  <si>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</si>
  <si>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</si>
  <si>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</si>
  <si>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</si>
  <si>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</si>
  <si>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</si>
  <si>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</si>
  <si>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</si>
  <si>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</si>
  <si>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</si>
  <si>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</si>
  <si>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</si>
  <si>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</si>
  <si>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</si>
  <si>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</si>
  <si>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</si>
  <si>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</si>
  <si>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</si>
  <si>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</si>
  <si>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</si>
  <si>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</si>
  <si>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</si>
  <si>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</si>
  <si>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</si>
  <si>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</si>
  <si>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</si>
  <si>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</si>
  <si>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</si>
  <si>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</si>
  <si>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</si>
  <si>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</si>
  <si>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</si>
  <si>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</si>
  <si>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</si>
  <si>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</si>
  <si>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</si>
  <si>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</si>
  <si>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</si>
  <si>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</si>
  <si>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</si>
  <si>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</si>
  <si>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</si>
  <si>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</si>
  <si>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</si>
  <si>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</si>
  <si>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</si>
  <si>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</si>
  <si>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</si>
  <si>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</si>
  <si>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</si>
  <si>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</si>
  <si>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</si>
  <si>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</si>
  <si>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</si>
  <si>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</si>
  <si>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</si>
  <si>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</si>
  <si>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</si>
  <si>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</si>
  <si>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</si>
  <si>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</si>
  <si>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</si>
  <si>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</si>
  <si>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</si>
  <si>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</si>
  <si>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</si>
  <si>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</si>
  <si>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</si>
  <si>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</si>
  <si>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</si>
  <si>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</si>
  <si>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</si>
  <si>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</si>
  <si>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</si>
  <si>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</si>
  <si>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</si>
  <si>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</si>
  <si>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</si>
  <si>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</si>
  <si>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</si>
  <si>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</si>
  <si>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</si>
  <si>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</si>
  <si>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</si>
  <si>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</si>
  <si>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</si>
  <si>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</si>
  <si>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</si>
  <si>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</si>
  <si>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</si>
  <si>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</si>
  <si>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</si>
  <si>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</si>
  <si>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</si>
  <si>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</si>
  <si>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</si>
  <si>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</si>
  <si>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</si>
  <si>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</si>
  <si>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</si>
  <si>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</si>
  <si>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</si>
  <si>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</si>
  <si>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</si>
  <si>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</si>
  <si>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</si>
  <si>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</si>
  <si>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</si>
  <si>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</si>
  <si>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</si>
  <si>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</si>
  <si>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</si>
  <si>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</si>
  <si>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</si>
  <si>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</si>
  <si>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</si>
  <si>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</si>
  <si>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</si>
  <si>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</si>
  <si>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</si>
  <si>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</si>
  <si>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</si>
  <si>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</si>
  <si>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</si>
  <si>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</si>
  <si>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</si>
  <si>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</si>
  <si>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</si>
  <si>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</si>
  <si>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</si>
  <si>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</si>
  <si>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</si>
  <si>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</si>
  <si>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</si>
  <si>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</si>
  <si>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</si>
  <si>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</si>
  <si>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</si>
  <si>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</si>
  <si>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</si>
  <si>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</si>
  <si>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</si>
  <si>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</si>
  <si>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</si>
  <si>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</si>
  <si>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</si>
  <si>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</si>
  <si>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</si>
  <si>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</si>
  <si>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</si>
  <si>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</si>
  <si>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</si>
  <si>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</si>
  <si>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</si>
  <si>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</si>
  <si>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</si>
  <si>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</si>
  <si>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</si>
  <si>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</si>
  <si>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</si>
  <si>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</si>
  <si>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</si>
  <si>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</si>
  <si>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</si>
  <si>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</si>
  <si>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</si>
  <si>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</si>
  <si>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</si>
  <si>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</si>
  <si>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</si>
  <si>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</si>
  <si>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</si>
  <si>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</si>
  <si>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</si>
  <si>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</si>
  <si>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</si>
  <si>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</si>
  <si>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</si>
  <si>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</si>
  <si>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</si>
  <si>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</si>
  <si>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</si>
  <si>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</si>
  <si>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</si>
  <si>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</si>
  <si>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</si>
  <si>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</si>
  <si>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</si>
  <si>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</si>
  <si>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</si>
  <si>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</si>
  <si>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</si>
  <si>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</si>
  <si>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</si>
  <si>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</si>
  <si>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</si>
  <si>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</si>
  <si>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</si>
  <si>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</si>
  <si>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</si>
  <si>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</si>
  <si>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</si>
  <si>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</si>
  <si>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</si>
  <si>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</si>
  <si>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</si>
  <si>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</si>
  <si>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</si>
  <si>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</si>
  <si>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</si>
  <si>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</si>
  <si>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</si>
  <si>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</si>
  <si>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</si>
  <si>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</si>
  <si>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</si>
  <si>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</si>
  <si>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</si>
  <si>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</si>
  <si>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</si>
  <si>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</si>
  <si>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</si>
  <si>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</si>
  <si>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</si>
  <si>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</si>
  <si>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</si>
  <si>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</si>
  <si>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</si>
  <si>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</si>
  <si>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</si>
  <si>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</si>
  <si>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</si>
  <si>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</si>
  <si>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</si>
  <si>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</si>
  <si>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</si>
  <si>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</si>
  <si>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</si>
  <si>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</si>
  <si>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</si>
  <si>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</si>
  <si>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</si>
  <si>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</si>
  <si>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</si>
  <si>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</si>
  <si>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</si>
  <si>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</si>
  <si>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</si>
  <si>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</si>
  <si>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</si>
  <si>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</si>
  <si>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</si>
  <si>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</si>
  <si>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</si>
  <si>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</si>
  <si>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</si>
  <si>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</si>
  <si>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</si>
  <si>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</si>
  <si>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</si>
  <si>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</si>
  <si>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</si>
  <si>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</si>
  <si>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</si>
  <si>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</si>
  <si>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</si>
  <si>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</si>
  <si>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</si>
  <si>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</si>
  <si>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</si>
  <si>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</si>
  <si>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</si>
  <si>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</si>
  <si>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</si>
  <si>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</si>
  <si>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</si>
  <si>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</si>
  <si>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</si>
  <si>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</si>
  <si>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</si>
  <si>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</si>
  <si>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</si>
  <si>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</si>
  <si>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</si>
  <si>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</si>
  <si>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</si>
  <si>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</si>
  <si>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</si>
  <si>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</si>
  <si>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</si>
  <si>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</si>
  <si>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</si>
  <si>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</si>
  <si>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</si>
  <si>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</si>
  <si>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</si>
  <si>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</si>
  <si>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</si>
  <si>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</si>
  <si>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</si>
  <si>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</si>
  <si>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</si>
  <si>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</si>
  <si>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</si>
  <si>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</si>
  <si>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</si>
  <si>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</si>
  <si>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</si>
  <si>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</si>
  <si>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</si>
  <si>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</si>
  <si>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</si>
  <si>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</si>
  <si>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</si>
  <si>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</si>
  <si>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</si>
  <si>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</si>
  <si>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</si>
  <si>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</si>
  <si>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</si>
  <si>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</si>
  <si>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</si>
  <si>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</si>
  <si>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</si>
  <si>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</si>
  <si>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</si>
  <si>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</si>
  <si>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</si>
  <si>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</si>
  <si>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</si>
  <si>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</si>
  <si>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</si>
  <si>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</si>
  <si>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</si>
  <si>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</si>
  <si>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</si>
  <si>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</si>
  <si>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</si>
  <si>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</si>
  <si>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</si>
  <si>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</si>
  <si>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</si>
  <si>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</si>
  <si>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</si>
  <si>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</si>
  <si>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</si>
  <si>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</si>
  <si>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</si>
  <si>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</si>
  <si>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</si>
  <si>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</si>
  <si>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</si>
  <si>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</si>
  <si>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</si>
  <si>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</si>
  <si>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</si>
  <si>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</si>
  <si>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</si>
  <si>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</si>
  <si>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</si>
  <si>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</si>
  <si>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</si>
  <si>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</si>
  <si>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</si>
  <si>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</si>
  <si>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</si>
  <si>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</si>
  <si>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</si>
  <si>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</si>
  <si>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</si>
  <si>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</si>
  <si>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</si>
  <si>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</si>
  <si>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</si>
  <si>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</si>
  <si>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</si>
  <si>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</si>
  <si>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</si>
  <si>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</si>
  <si>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</si>
  <si>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</si>
  <si>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</si>
  <si>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</si>
  <si>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</si>
  <si>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</si>
  <si>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</si>
  <si>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</si>
  <si>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</si>
  <si>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</si>
  <si>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</si>
  <si>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</si>
  <si>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</si>
  <si>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</si>
  <si>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</si>
  <si>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</si>
  <si>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</si>
  <si>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</si>
  <si>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</si>
  <si>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</si>
  <si>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</si>
  <si>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</si>
  <si>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</si>
  <si>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</si>
  <si>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</si>
  <si>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</si>
  <si>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</si>
  <si>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</si>
  <si>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</si>
  <si>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</si>
  <si>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</si>
  <si>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</si>
  <si>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</si>
  <si>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</si>
  <si>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</si>
  <si>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</si>
  <si>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</si>
  <si>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</si>
  <si>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</si>
  <si>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</si>
  <si>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</si>
  <si>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</si>
  <si>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</si>
  <si>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</si>
  <si>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</si>
  <si>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</si>
  <si>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</si>
  <si>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</si>
  <si>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</si>
  <si>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</si>
  <si>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</si>
  <si>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</si>
  <si>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</si>
  <si>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</si>
  <si>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</si>
  <si>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</si>
  <si>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</si>
  <si>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</si>
  <si>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</si>
  <si>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</si>
  <si>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</si>
  <si>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</si>
  <si>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</si>
  <si>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</si>
  <si>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</si>
  <si>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</si>
  <si>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</si>
  <si>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</si>
  <si>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</si>
  <si>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</si>
  <si>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</si>
  <si>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</si>
  <si>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</si>
  <si>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</si>
  <si>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</si>
  <si>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</si>
  <si>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</si>
  <si>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</si>
  <si>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</si>
  <si>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</si>
  <si>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</si>
  <si>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</si>
  <si>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</si>
  <si>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</si>
  <si>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</si>
  <si>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</si>
  <si>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</si>
  <si>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</si>
  <si>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</si>
  <si>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</si>
  <si>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</si>
  <si>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</si>
  <si>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</si>
  <si>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</si>
  <si>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</si>
  <si>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</si>
  <si>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</si>
  <si>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</si>
  <si>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</si>
  <si>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</si>
  <si>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</si>
  <si>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</si>
  <si>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</si>
  <si>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</si>
  <si>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</si>
  <si>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</si>
  <si>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</si>
  <si>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</si>
  <si>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</si>
  <si>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</si>
  <si>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</si>
  <si>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</si>
  <si>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</si>
  <si>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</si>
  <si>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</si>
  <si>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</si>
  <si>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</si>
  <si>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</si>
  <si>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</si>
  <si>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</si>
  <si>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</si>
  <si>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</si>
  <si>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</si>
  <si>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</si>
  <si>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</si>
  <si>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</si>
  <si>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</si>
  <si>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</si>
  <si>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</si>
  <si>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</si>
  <si>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</si>
  <si>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</si>
  <si>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</si>
  <si>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</si>
  <si>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</si>
  <si>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</si>
  <si>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</si>
  <si>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</si>
  <si>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</si>
  <si>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</si>
  <si>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</si>
  <si>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</si>
  <si>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</si>
  <si>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</si>
  <si>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</si>
  <si>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</si>
  <si>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</si>
  <si>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</si>
  <si>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</si>
  <si>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</si>
  <si>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</si>
  <si>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</si>
  <si>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</si>
  <si>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</si>
  <si>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</si>
  <si>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</si>
  <si>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</si>
  <si>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</si>
  <si>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</si>
  <si>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</si>
  <si>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</si>
  <si>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</si>
  <si>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</si>
  <si>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</si>
  <si>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</si>
  <si>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</si>
  <si>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</si>
  <si>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</si>
  <si>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</si>
  <si>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</si>
  <si>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</si>
  <si>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</si>
  <si>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</si>
  <si>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</si>
  <si>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</si>
  <si>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</si>
  <si>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</si>
  <si>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</si>
  <si>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</si>
  <si>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</si>
  <si>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</si>
  <si>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</si>
  <si>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</si>
  <si>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</si>
  <si>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</si>
  <si>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</si>
  <si>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</si>
  <si>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</si>
  <si>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</si>
  <si>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</si>
  <si>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</si>
  <si>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</si>
  <si>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</si>
  <si>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</si>
  <si>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</si>
  <si>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</si>
  <si>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</si>
  <si>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</si>
  <si>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</si>
  <si>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</si>
  <si>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</si>
  <si>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</si>
  <si>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</si>
  <si>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</si>
  <si>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</si>
  <si>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</si>
  <si>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</si>
  <si>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</si>
  <si>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</si>
  <si>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</si>
  <si>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</si>
  <si>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</si>
  <si>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</si>
  <si>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</si>
  <si>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</si>
  <si>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</si>
  <si>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</si>
  <si>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</si>
  <si>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</si>
  <si>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</si>
  <si>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</si>
  <si>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</si>
  <si>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</si>
  <si>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</si>
  <si>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</si>
  <si>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</si>
  <si>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</si>
  <si>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</si>
  <si>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</si>
  <si>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</si>
  <si>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</si>
  <si>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</si>
  <si>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</si>
  <si>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</si>
  <si>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</si>
  <si>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</si>
  <si>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</si>
  <si>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</si>
  <si>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</si>
  <si>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</si>
  <si>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</si>
  <si>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</si>
  <si>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</si>
  <si>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</si>
  <si>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</si>
  <si>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</si>
  <si>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</si>
  <si>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</si>
  <si>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</si>
  <si>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</si>
  <si>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</si>
  <si>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</si>
  <si>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</si>
  <si>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</si>
  <si>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</si>
  <si>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</si>
  <si>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</si>
  <si>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</si>
  <si>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</si>
  <si>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</si>
  <si>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</si>
  <si>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</si>
  <si>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</si>
  <si>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</si>
  <si>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</si>
  <si>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</si>
  <si>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</si>
  <si>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</si>
  <si>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</si>
  <si>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</si>
  <si>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</si>
  <si>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</si>
  <si>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</si>
  <si>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</si>
  <si>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</si>
  <si>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</si>
  <si>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</si>
  <si>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</si>
  <si>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</si>
  <si>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</si>
  <si>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</si>
  <si>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</si>
  <si>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</si>
  <si>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</si>
  <si>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</si>
  <si>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</si>
  <si>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</si>
  <si>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</si>
  <si>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</si>
  <si>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</si>
  <si>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</si>
  <si>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</si>
  <si>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</si>
  <si>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</si>
  <si>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</si>
  <si>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</si>
  <si>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</si>
  <si>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</si>
  <si>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</si>
  <si>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</si>
  <si>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</si>
  <si>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</si>
  <si>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</si>
  <si>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</si>
  <si>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</si>
  <si>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</si>
  <si>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</si>
  <si>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</si>
  <si>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</si>
  <si>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</si>
  <si>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</si>
  <si>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</si>
  <si>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</si>
  <si>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</si>
  <si>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</si>
  <si>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</si>
  <si>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</si>
  <si>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</si>
  <si>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</si>
  <si>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</si>
  <si>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</si>
  <si>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</si>
  <si>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</si>
  <si>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</si>
  <si>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</si>
  <si>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</si>
  <si>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</si>
  <si>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</si>
  <si>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</si>
  <si>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</si>
  <si>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</si>
  <si>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</si>
  <si>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</si>
  <si>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</si>
  <si>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</si>
  <si>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</si>
  <si>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</si>
  <si>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</si>
  <si>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</si>
  <si>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</si>
  <si>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</si>
  <si>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</si>
  <si>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</si>
  <si>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</si>
  <si>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</si>
  <si>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</si>
  <si>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</si>
  <si>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</si>
  <si>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</si>
  <si>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</si>
  <si>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</si>
  <si>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</si>
  <si>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</si>
  <si>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</si>
  <si>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</si>
  <si>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</si>
  <si>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</si>
  <si>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</si>
  <si>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</si>
  <si>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</si>
  <si>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</si>
  <si>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</si>
  <si>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</si>
  <si>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</si>
  <si>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</si>
  <si>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</si>
  <si>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</si>
  <si>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</si>
  <si>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</si>
  <si>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</si>
  <si>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</si>
  <si>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</si>
  <si>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</si>
  <si>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</si>
  <si>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</si>
  <si>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</si>
  <si>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</si>
  <si>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</si>
  <si>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</si>
  <si>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</si>
  <si>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</si>
  <si>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</si>
  <si>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</si>
  <si>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</si>
  <si>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</si>
  <si>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</si>
  <si>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</si>
  <si>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</si>
  <si>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</si>
  <si>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</si>
  <si>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</si>
  <si>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</si>
  <si>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</si>
  <si>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</si>
  <si>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</si>
  <si>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</si>
  <si>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</si>
  <si>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</si>
  <si>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</si>
  <si>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</si>
  <si>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</si>
  <si>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</si>
  <si>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</si>
  <si>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</si>
  <si>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</si>
  <si>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</si>
  <si>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</si>
  <si>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</si>
  <si>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</si>
  <si>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</si>
  <si>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</si>
  <si>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</si>
  <si>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</si>
  <si>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</si>
  <si>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</si>
  <si>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</si>
  <si>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</si>
  <si>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</si>
  <si>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</si>
  <si>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</si>
  <si>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</si>
  <si>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</si>
  <si>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</si>
  <si>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</si>
  <si>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</si>
  <si>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</si>
  <si>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</si>
  <si>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</si>
  <si>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</si>
  <si>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</si>
  <si>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</si>
  <si>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</si>
  <si>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</si>
  <si>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</si>
  <si>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</si>
  <si>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</si>
  <si>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</si>
  <si>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</si>
  <si>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</si>
  <si>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</si>
  <si>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</si>
  <si>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</si>
  <si>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</si>
  <si>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</si>
  <si>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</si>
  <si>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</si>
  <si>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</si>
  <si>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</si>
  <si>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</si>
  <si>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</si>
  <si>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</si>
  <si>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</si>
  <si>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</si>
  <si>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</si>
  <si>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</si>
  <si>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</si>
  <si>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</si>
  <si>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</si>
  <si>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</si>
  <si>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</si>
  <si>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</si>
  <si>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</si>
  <si>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</si>
  <si>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</si>
  <si>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</si>
  <si>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</si>
  <si>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</si>
  <si>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</si>
  <si>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</si>
  <si>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</si>
  <si>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</si>
  <si>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</si>
  <si>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</si>
  <si>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</si>
  <si>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</si>
  <si>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</si>
  <si>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</si>
  <si>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</si>
  <si>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</si>
  <si>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</si>
  <si>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</si>
  <si>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</si>
  <si>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</si>
  <si>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</si>
  <si>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</si>
  <si>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</si>
  <si>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</si>
  <si>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</si>
  <si>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</si>
  <si>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</si>
  <si>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</si>
  <si>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</si>
  <si>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</si>
  <si>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</si>
  <si>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</si>
  <si>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</si>
  <si>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</si>
  <si>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</si>
  <si>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</si>
  <si>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</si>
  <si>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</si>
  <si>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</si>
  <si>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</si>
  <si>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</si>
  <si>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</si>
  <si>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</si>
  <si>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</si>
  <si>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</si>
  <si>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</si>
  <si>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</si>
  <si>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</si>
  <si>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</si>
  <si>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</si>
  <si>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</si>
  <si>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</si>
  <si>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</si>
  <si>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</si>
  <si>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</si>
  <si>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</si>
  <si>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</si>
  <si>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</si>
  <si>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</si>
  <si>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</si>
  <si>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</si>
  <si>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</si>
  <si>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</si>
  <si>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</si>
  <si>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</si>
  <si>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</si>
  <si>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</si>
  <si>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</si>
  <si>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</si>
  <si>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</si>
  <si>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</si>
  <si>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</si>
  <si>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</si>
  <si>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</si>
  <si>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</si>
  <si>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</si>
  <si>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</si>
  <si>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</si>
  <si>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</si>
  <si>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</si>
  <si>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</si>
  <si>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</si>
  <si>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</si>
  <si>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</si>
  <si>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</si>
  <si>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</si>
  <si>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</si>
  <si>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</si>
  <si>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</si>
  <si>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</si>
  <si>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</si>
  <si>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</si>
  <si>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</si>
  <si>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</si>
  <si>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</si>
  <si>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</si>
  <si>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</si>
  <si>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</si>
  <si>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</si>
  <si>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</si>
  <si>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</si>
  <si>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</si>
  <si>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</si>
  <si>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</si>
  <si>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</si>
  <si>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</si>
  <si>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</si>
  <si>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</si>
  <si>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</si>
  <si>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</si>
  <si>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</si>
  <si>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</si>
  <si>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</si>
  <si>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</si>
  <si>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</si>
  <si>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</si>
  <si>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</si>
  <si>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</si>
  <si>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</si>
  <si>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</si>
  <si>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</si>
  <si>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</si>
  <si>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</si>
  <si>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</si>
  <si>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</si>
  <si>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</si>
  <si>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</si>
  <si>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</si>
  <si>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</si>
  <si>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</si>
  <si>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</si>
  <si>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</si>
  <si>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</si>
  <si>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</si>
  <si>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</si>
  <si>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</si>
  <si>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</si>
  <si>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</si>
  <si>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</si>
  <si>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</si>
  <si>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</si>
  <si>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</si>
  <si>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</si>
  <si>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</si>
  <si>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</si>
  <si>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</si>
  <si>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</si>
  <si>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</si>
  <si>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</si>
  <si>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</si>
  <si>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</si>
  <si>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</si>
  <si>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</si>
  <si>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</si>
  <si>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</si>
  <si>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</si>
  <si>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</si>
  <si>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</si>
  <si>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</si>
  <si>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</si>
  <si>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</si>
  <si>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</si>
  <si>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</si>
  <si>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</si>
  <si>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</si>
  <si>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</si>
  <si>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</si>
  <si>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</si>
  <si>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</si>
  <si>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</si>
  <si>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</si>
  <si>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</si>
  <si>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</si>
  <si>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</si>
  <si>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</si>
  <si>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</si>
  <si>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</si>
  <si>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</si>
  <si>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</si>
  <si>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</si>
  <si>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</si>
  <si>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</si>
  <si>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</si>
  <si>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</si>
  <si>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</si>
  <si>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</si>
  <si>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</si>
  <si>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</si>
  <si>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</si>
  <si>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</si>
  <si>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</si>
  <si>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</si>
  <si>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</si>
  <si>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</si>
  <si>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</si>
  <si>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</si>
  <si>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</si>
  <si>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</si>
  <si>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</si>
  <si>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</si>
  <si>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</si>
  <si>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</si>
  <si>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</si>
  <si>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</si>
  <si>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</si>
  <si>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</si>
  <si>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</si>
  <si>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</si>
  <si>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</si>
  <si>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</si>
  <si>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</si>
  <si>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</si>
  <si>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</si>
  <si>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</si>
  <si>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</si>
  <si>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</si>
  <si>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</si>
  <si>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</si>
  <si>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</si>
  <si>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</si>
  <si>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</si>
  <si>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</si>
  <si>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</si>
  <si>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</si>
  <si>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</si>
  <si>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</si>
  <si>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</si>
  <si>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</si>
  <si>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</si>
  <si>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</si>
  <si>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</si>
  <si>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</si>
  <si>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</si>
  <si>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</si>
  <si>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</si>
  <si>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</si>
  <si>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</si>
  <si>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</si>
  <si>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</si>
  <si>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</si>
  <si>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</si>
  <si>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</si>
  <si>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</si>
  <si>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</si>
  <si>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</si>
  <si>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</si>
  <si>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</si>
  <si>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</si>
  <si>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</si>
  <si>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</si>
  <si>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</si>
  <si>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</si>
  <si>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</si>
  <si>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</si>
  <si>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</si>
  <si>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</si>
  <si>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</si>
  <si>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</si>
  <si>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</si>
  <si>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</si>
  <si>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</si>
  <si>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</si>
  <si>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</si>
  <si>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</si>
  <si>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</si>
  <si>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</si>
  <si>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</si>
  <si>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</si>
  <si>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</si>
  <si>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</si>
  <si>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</si>
  <si>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</si>
  <si>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</si>
  <si>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</si>
  <si>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</si>
  <si>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</si>
  <si>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</si>
  <si>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</si>
  <si>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</si>
  <si>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</si>
  <si>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</si>
  <si>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</si>
  <si>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</si>
  <si>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</si>
  <si>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</si>
  <si>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</si>
  <si>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</si>
  <si>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</si>
  <si>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</si>
  <si>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</si>
  <si>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</si>
  <si>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</si>
  <si>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</si>
  <si>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</si>
  <si>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</si>
  <si>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</si>
  <si>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</si>
  <si>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</si>
  <si>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</si>
  <si>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</si>
  <si>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</si>
  <si>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</si>
  <si>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</si>
  <si>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</si>
  <si>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</si>
  <si>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</si>
  <si>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</si>
  <si>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</si>
  <si>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</si>
  <si>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</si>
  <si>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</si>
  <si>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</si>
  <si>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</si>
  <si>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</si>
  <si>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</si>
  <si>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</si>
  <si>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</si>
  <si>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</si>
  <si>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</si>
  <si>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</si>
  <si>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</si>
  <si>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</si>
  <si>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</si>
  <si>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</si>
  <si>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</si>
  <si>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</si>
  <si>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</si>
  <si>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</si>
  <si>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</si>
  <si>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</si>
  <si>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</si>
  <si>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</si>
  <si>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</si>
  <si>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</si>
  <si>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</si>
  <si>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</si>
  <si>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</si>
  <si>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</si>
  <si>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</si>
  <si>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</si>
  <si>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</si>
  <si>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</si>
  <si>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</si>
  <si>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</si>
  <si>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</si>
  <si>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</si>
  <si>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</si>
  <si>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</si>
  <si>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</si>
  <si>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</si>
  <si>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</si>
  <si>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</si>
  <si>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</si>
  <si>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</si>
  <si>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</si>
  <si>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</si>
  <si>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</si>
  <si>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</si>
  <si>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</si>
  <si>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</si>
  <si>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</si>
  <si>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</si>
  <si>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</si>
  <si>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</si>
  <si>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</si>
  <si>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</si>
  <si>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</si>
  <si>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</si>
  <si>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</si>
  <si>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</si>
  <si>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</si>
  <si>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</si>
  <si>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</si>
  <si>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</si>
  <si>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</si>
  <si>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</si>
  <si>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</si>
  <si>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</si>
  <si>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</si>
  <si>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</si>
  <si>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</si>
  <si>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</si>
  <si>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</si>
  <si>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</si>
  <si>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</si>
  <si>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</si>
  <si>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</si>
  <si>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</si>
  <si>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</si>
  <si>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</si>
  <si>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</si>
  <si>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</si>
  <si>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</si>
  <si>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</si>
  <si>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</si>
  <si>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</si>
  <si>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</si>
  <si>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</si>
  <si>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</si>
  <si>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</si>
  <si>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</si>
  <si>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</si>
  <si>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</si>
  <si>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</si>
  <si>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</si>
  <si>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</si>
  <si>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</si>
  <si>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</si>
  <si>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</si>
  <si>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</si>
  <si>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</si>
  <si>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</si>
  <si>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</si>
  <si>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</si>
  <si>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</si>
  <si>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</si>
  <si>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</si>
  <si>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</si>
  <si>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</si>
  <si>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</si>
  <si>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</si>
  <si>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</si>
  <si>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</si>
  <si>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</si>
  <si>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</si>
  <si>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</si>
  <si>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</si>
  <si>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</si>
  <si>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</si>
  <si>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</si>
  <si>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</si>
  <si>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</si>
  <si>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</si>
  <si>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</si>
  <si>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</si>
  <si>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</si>
  <si>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</si>
  <si>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</si>
  <si>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</si>
  <si>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</si>
  <si>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</si>
  <si>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</si>
  <si>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</si>
  <si>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</si>
  <si>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</si>
  <si>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</si>
  <si>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</si>
  <si>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</si>
  <si>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</si>
  <si>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</si>
  <si>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</si>
  <si>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</si>
  <si>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</si>
  <si>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</si>
  <si>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</si>
  <si>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</si>
  <si>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</si>
  <si>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</si>
  <si>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</si>
  <si>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</si>
  <si>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</si>
  <si>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</si>
  <si>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</si>
  <si>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</si>
  <si>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</si>
  <si>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</si>
  <si>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</si>
  <si>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</si>
  <si>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</si>
  <si>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</si>
  <si>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</si>
  <si>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</si>
  <si>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</si>
  <si>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</si>
  <si>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</si>
  <si>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</si>
  <si>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</si>
  <si>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</si>
  <si>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</si>
  <si>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</si>
  <si>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</si>
  <si>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</si>
  <si>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</si>
  <si>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</si>
  <si>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</si>
  <si>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</si>
  <si>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</si>
  <si>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</si>
  <si>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</si>
  <si>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</si>
  <si>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</si>
  <si>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</si>
  <si>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</si>
  <si>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</si>
  <si>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</si>
  <si>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</si>
  <si>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</si>
  <si>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</si>
  <si>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</si>
  <si>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</si>
  <si>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</si>
  <si>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</si>
  <si>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</si>
  <si>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</si>
  <si>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</si>
  <si>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</si>
  <si>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</si>
  <si>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</si>
  <si>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</si>
  <si>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</si>
  <si>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</si>
  <si>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</si>
  <si>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</si>
  <si>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</si>
  <si>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</si>
  <si>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</si>
  <si>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</si>
  <si>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</si>
  <si>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</si>
  <si>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</si>
  <si>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</si>
  <si>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</si>
  <si>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</si>
  <si>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</si>
  <si>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</si>
  <si>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</si>
  <si>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</si>
  <si>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</si>
  <si>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</si>
  <si>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</si>
  <si>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</si>
  <si>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</si>
  <si>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</si>
  <si>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</si>
  <si>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</si>
  <si>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</si>
  <si>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</si>
  <si>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</si>
  <si>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</si>
  <si>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</si>
  <si>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</si>
  <si>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</si>
  <si>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</si>
  <si>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</si>
  <si>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</si>
  <si>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</si>
  <si>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</si>
  <si>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</si>
  <si>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</si>
  <si>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</si>
  <si>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</si>
  <si>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</si>
  <si>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</si>
  <si>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</si>
  <si>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</si>
  <si>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</si>
  <si>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</si>
  <si>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</si>
  <si>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</si>
  <si>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</si>
  <si>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</si>
  <si>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</si>
  <si>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</si>
  <si>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</si>
  <si>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</si>
  <si>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</si>
  <si>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</si>
  <si>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</si>
  <si>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</si>
  <si>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</si>
  <si>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</si>
  <si>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</si>
  <si>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</si>
  <si>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</si>
  <si>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</si>
  <si>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</si>
  <si>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</si>
  <si>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</si>
  <si>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</si>
  <si>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</si>
  <si>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</si>
  <si>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</si>
  <si>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</si>
  <si>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</si>
  <si>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</si>
  <si>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</si>
  <si>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</si>
  <si>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</si>
  <si>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</si>
  <si>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</si>
  <si>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</si>
  <si>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</si>
  <si>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</si>
  <si>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</si>
  <si>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</si>
  <si>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</si>
  <si>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</si>
  <si>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</si>
  <si>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</si>
  <si>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</si>
  <si>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</si>
  <si>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</si>
  <si>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</si>
  <si>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</si>
  <si>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</si>
  <si>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</si>
  <si>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</si>
  <si>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</si>
  <si>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</si>
  <si>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</si>
  <si>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</si>
  <si>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</si>
  <si>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</si>
  <si>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</si>
  <si>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</si>
  <si>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</si>
  <si>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</si>
  <si>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</si>
  <si>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</si>
  <si>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</si>
  <si>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</si>
  <si>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</si>
  <si>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</si>
  <si>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</si>
  <si>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</si>
  <si>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</si>
  <si>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</si>
  <si>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</si>
  <si>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</si>
  <si>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</si>
  <si>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</si>
  <si>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</si>
  <si>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</si>
  <si>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</si>
  <si>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</si>
  <si>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</si>
  <si>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</si>
  <si>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</si>
  <si>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</si>
  <si>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</si>
  <si>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</si>
  <si>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</si>
  <si>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</si>
  <si>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</si>
  <si>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</si>
  <si>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</si>
  <si>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</si>
  <si>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</si>
  <si>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</si>
  <si>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</si>
  <si>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</si>
  <si>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</si>
  <si>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</si>
  <si>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</si>
  <si>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</si>
  <si>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</si>
  <si>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</si>
  <si>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</si>
  <si>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</si>
  <si>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</si>
  <si>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</si>
  <si>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</si>
  <si>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</si>
  <si>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</si>
  <si>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</si>
  <si>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</si>
  <si>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</si>
  <si>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</si>
  <si>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</si>
  <si>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</si>
  <si>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</si>
  <si>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</si>
  <si>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</si>
  <si>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</si>
  <si>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</si>
  <si>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</si>
  <si>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</si>
  <si>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</si>
  <si>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</si>
  <si>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</si>
  <si>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</si>
  <si>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</si>
  <si>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</si>
  <si>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</si>
  <si>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</si>
  <si>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</si>
  <si>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</si>
  <si>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</si>
  <si>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</si>
  <si>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</si>
  <si>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</si>
  <si>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</si>
  <si>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</si>
  <si>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</si>
  <si>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</si>
  <si>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</si>
  <si>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</si>
  <si>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</si>
  <si>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</si>
  <si>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</si>
  <si>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</si>
  <si>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</si>
  <si>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</si>
  <si>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</si>
  <si>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</si>
  <si>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</si>
  <si>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</si>
  <si>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</si>
  <si>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</si>
  <si>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</si>
  <si>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</si>
  <si>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</si>
  <si>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</si>
  <si>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</si>
  <si>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</si>
  <si>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</si>
  <si>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</si>
  <si>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</si>
  <si>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</si>
  <si>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</si>
  <si>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</si>
  <si>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</si>
  <si>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</si>
  <si>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</si>
  <si>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</si>
  <si>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</si>
  <si>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</si>
  <si>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</si>
  <si>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</si>
  <si>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</si>
  <si>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</si>
  <si>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</si>
  <si>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</si>
  <si>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</si>
  <si>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</si>
  <si>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</si>
  <si>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</si>
  <si>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</si>
  <si>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</si>
  <si>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</si>
  <si>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</si>
  <si>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</si>
  <si>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</si>
  <si>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</si>
  <si>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</si>
  <si>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</si>
  <si>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</si>
  <si>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</si>
  <si>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</si>
  <si>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</si>
  <si>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</si>
  <si>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</si>
  <si>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</si>
  <si>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</si>
  <si>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</si>
  <si>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</si>
  <si>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</si>
  <si>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</si>
  <si>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</si>
  <si>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</si>
  <si>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</si>
  <si>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</si>
  <si>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</si>
  <si>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</si>
  <si>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</si>
  <si>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</si>
  <si>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</si>
  <si>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</si>
  <si>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</si>
  <si>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</si>
  <si>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</si>
  <si>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</si>
  <si>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</si>
  <si>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</si>
  <si>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</si>
  <si>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</si>
  <si>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</si>
  <si>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</si>
  <si>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</si>
  <si>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</si>
  <si>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</si>
  <si>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</si>
  <si>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</si>
  <si>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</si>
  <si>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</si>
  <si>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</si>
  <si>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</si>
  <si>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</si>
  <si>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</si>
  <si>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</si>
  <si>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</si>
  <si>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</si>
  <si>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</si>
  <si>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</si>
  <si>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</si>
  <si>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</si>
  <si>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</si>
  <si>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</si>
  <si>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</si>
  <si>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</si>
  <si>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</si>
  <si>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</si>
  <si>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</si>
  <si>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</si>
  <si>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</si>
  <si>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</si>
  <si>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</si>
  <si>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</si>
  <si>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</si>
  <si>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</si>
  <si>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</si>
  <si>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</si>
  <si>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</si>
  <si>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</si>
  <si>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</si>
  <si>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</si>
  <si>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</si>
  <si>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</si>
  <si>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</si>
  <si>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</si>
  <si>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</si>
  <si>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</si>
  <si>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</si>
  <si>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</si>
  <si>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</si>
  <si>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</si>
  <si>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</si>
  <si>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</si>
  <si>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</si>
  <si>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</si>
  <si>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</si>
  <si>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</si>
  <si>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</si>
  <si>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</si>
  <si>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</si>
  <si>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</si>
  <si>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</si>
  <si>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</si>
  <si>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</si>
  <si>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</si>
  <si>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</si>
  <si>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</si>
  <si>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</si>
  <si>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</si>
  <si>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</si>
  <si>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</si>
  <si>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</si>
  <si>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</si>
  <si>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</si>
  <si>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</si>
  <si>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</si>
  <si>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</si>
  <si>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</si>
  <si>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</si>
  <si>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</si>
  <si>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</si>
  <si>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</si>
  <si>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</si>
  <si>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</si>
  <si>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</si>
  <si>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</si>
  <si>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</si>
  <si>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</si>
  <si>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</si>
  <si>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</si>
  <si>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</si>
  <si>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</si>
  <si>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</si>
  <si>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</si>
  <si>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</si>
  <si>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</si>
  <si>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</si>
  <si>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</si>
  <si>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</si>
  <si>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</si>
  <si>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</si>
  <si>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</si>
  <si>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</si>
  <si>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</si>
  <si>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</si>
  <si>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</si>
  <si>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</si>
  <si>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</si>
  <si>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</si>
  <si>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</si>
  <si>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</si>
  <si>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</si>
  <si>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</si>
  <si>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</si>
  <si>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</si>
  <si>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</si>
  <si>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</si>
  <si>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</si>
  <si>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</si>
  <si>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</si>
  <si>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</si>
  <si>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</si>
  <si>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</si>
  <si>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</si>
  <si>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</si>
  <si>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</si>
  <si>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</si>
  <si>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</si>
  <si>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</si>
  <si>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</si>
  <si>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</si>
  <si>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</si>
  <si>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</si>
  <si>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</si>
  <si>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</si>
  <si>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</si>
  <si>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</si>
  <si>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</si>
  <si>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</si>
  <si>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</si>
  <si>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</si>
  <si>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</si>
  <si>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</si>
  <si>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</si>
  <si>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</si>
  <si>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</si>
  <si>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</si>
  <si>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</si>
  <si>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</si>
  <si>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</si>
  <si>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</si>
  <si>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</si>
  <si>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</si>
  <si>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</si>
  <si>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</si>
  <si>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</si>
  <si>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</si>
  <si>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</si>
  <si>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</si>
  <si>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</si>
  <si>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</si>
  <si>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</si>
  <si>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</si>
  <si>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</si>
  <si>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</si>
  <si>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</si>
  <si>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</si>
  <si>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</si>
  <si>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</si>
  <si>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</si>
  <si>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</si>
  <si>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</si>
  <si>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</si>
  <si>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</si>
  <si>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</si>
  <si>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</si>
  <si>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</si>
  <si>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</si>
  <si>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</si>
  <si>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</si>
  <si>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</si>
  <si>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</si>
  <si>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</si>
  <si>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</si>
  <si>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</si>
  <si>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</si>
  <si>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</si>
  <si>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</si>
  <si>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</si>
  <si>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</si>
  <si>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</si>
  <si>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</si>
  <si>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</si>
  <si>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</si>
  <si>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</si>
  <si>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</si>
  <si>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</si>
  <si>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</si>
  <si>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</si>
  <si>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</si>
  <si>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</si>
  <si>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</si>
  <si>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</si>
  <si>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</si>
  <si>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</si>
  <si>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</si>
  <si>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</si>
  <si>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</si>
  <si>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</si>
  <si>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</si>
  <si>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</si>
  <si>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</si>
  <si>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</si>
  <si>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</si>
  <si>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</si>
  <si>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</si>
  <si>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</si>
  <si>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</si>
  <si>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</si>
  <si>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</si>
  <si>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</si>
  <si>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</si>
  <si>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</si>
  <si>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</si>
  <si>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</si>
  <si>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</si>
  <si>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</si>
  <si>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</si>
  <si>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</si>
  <si>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</si>
  <si>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</si>
  <si>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</si>
  <si>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</si>
  <si>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</si>
  <si>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</si>
  <si>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</si>
  <si>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</si>
  <si>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</si>
  <si>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</si>
  <si>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</si>
  <si>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</si>
  <si>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</si>
  <si>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</si>
  <si>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</si>
  <si>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</si>
  <si>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</si>
  <si>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</si>
  <si>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</si>
  <si>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</si>
  <si>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</si>
  <si>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</si>
  <si>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</si>
  <si>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</si>
  <si>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</si>
  <si>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</si>
  <si>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</si>
  <si>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</si>
  <si>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</si>
  <si>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</si>
  <si>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</si>
  <si>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</si>
  <si>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</si>
  <si>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</si>
  <si>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</si>
  <si>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</si>
  <si>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</si>
  <si>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</si>
  <si>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</si>
  <si>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</si>
  <si>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</si>
  <si>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</si>
  <si>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</si>
  <si>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</si>
  <si>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</si>
  <si>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</si>
  <si>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</si>
  <si>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</si>
  <si>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</si>
  <si>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</si>
  <si>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</si>
  <si>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</si>
  <si>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</si>
  <si>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</si>
  <si>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</si>
  <si>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</si>
  <si>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</si>
  <si>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</si>
  <si>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</si>
  <si>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</si>
  <si>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</si>
  <si>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</si>
  <si>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</si>
  <si>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</si>
  <si>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</si>
  <si>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</si>
  <si>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</si>
  <si>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</si>
  <si>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</si>
  <si>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</si>
  <si>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</si>
  <si>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</si>
  <si>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</si>
  <si>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</si>
  <si>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</si>
  <si>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</si>
  <si>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</si>
  <si>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</si>
  <si>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</si>
  <si>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</si>
  <si>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</si>
  <si>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</si>
  <si>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</si>
  <si>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</si>
  <si>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</si>
  <si>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</si>
  <si>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</si>
  <si>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</si>
  <si>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</si>
  <si>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</si>
  <si>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</si>
  <si>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</si>
  <si>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</si>
  <si>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</si>
  <si>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</si>
  <si>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</si>
  <si>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</si>
  <si>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</si>
  <si>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</si>
  <si>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</si>
  <si>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</si>
  <si>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</si>
  <si>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</si>
  <si>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</si>
  <si>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</si>
  <si>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</si>
  <si>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</si>
  <si>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</si>
  <si>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</si>
  <si>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</si>
  <si>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</si>
  <si>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</si>
  <si>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</si>
  <si>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</si>
  <si>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</si>
  <si>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</si>
  <si>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</si>
  <si>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</si>
  <si>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</si>
  <si>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</si>
  <si>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</si>
  <si>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</si>
  <si>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</si>
  <si>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</si>
  <si>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</si>
  <si>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</si>
  <si>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</si>
  <si>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</si>
  <si>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</si>
  <si>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</si>
  <si>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</si>
  <si>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</si>
  <si>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</si>
  <si>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</si>
  <si>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</si>
  <si>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</si>
  <si>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</si>
  <si>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</si>
  <si>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</si>
  <si>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</si>
  <si>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</si>
  <si>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</si>
  <si>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</si>
  <si>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</si>
  <si>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</si>
  <si>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</si>
  <si>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</si>
  <si>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</si>
  <si>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</si>
  <si>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</si>
  <si>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</si>
  <si>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</si>
  <si>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</si>
  <si>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</si>
  <si>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</si>
  <si>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</si>
  <si>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</si>
  <si>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</si>
  <si>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</si>
  <si>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</si>
  <si>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</si>
  <si>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</si>
  <si>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</si>
  <si>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</si>
  <si>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</si>
  <si>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</si>
  <si>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</si>
  <si>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</si>
  <si>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</si>
  <si>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</si>
  <si>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</si>
  <si>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</si>
  <si>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</si>
  <si>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</si>
  <si>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</si>
  <si>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</si>
  <si>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</si>
  <si>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</si>
  <si>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</si>
  <si>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</si>
  <si>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</si>
  <si>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</si>
  <si>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</si>
  <si>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</si>
  <si>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</si>
  <si>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</si>
  <si>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</si>
  <si>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</si>
  <si>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</si>
  <si>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</si>
  <si>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</si>
  <si>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</si>
  <si>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</si>
  <si>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</si>
  <si>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</si>
  <si>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</si>
  <si>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</si>
  <si>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</si>
  <si>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</si>
  <si>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</si>
  <si>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</si>
  <si>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</si>
  <si>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</si>
  <si>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</si>
  <si>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</si>
  <si>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</si>
  <si>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</si>
  <si>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</si>
  <si>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</si>
  <si>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</si>
  <si>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</si>
  <si>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</si>
  <si>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</si>
  <si>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</si>
  <si>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</si>
  <si>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</si>
  <si>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</si>
  <si>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</si>
  <si>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</si>
  <si>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</si>
  <si>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</si>
  <si>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</si>
  <si>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</si>
  <si>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</si>
  <si>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</si>
  <si>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</si>
  <si>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</si>
  <si>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</si>
  <si>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</si>
  <si>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</si>
  <si>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</si>
  <si>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</si>
  <si>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</si>
  <si>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</si>
  <si>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</si>
  <si>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</si>
  <si>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</si>
  <si>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</si>
  <si>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</si>
  <si>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</si>
  <si>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</si>
  <si>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</si>
  <si>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</si>
  <si>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</si>
  <si>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</si>
  <si>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</si>
  <si>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</si>
  <si>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</si>
  <si>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</si>
  <si>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</si>
  <si>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</si>
  <si>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</si>
  <si>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</si>
  <si>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</si>
  <si>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</si>
  <si>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</si>
  <si>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</si>
  <si>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</si>
  <si>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</si>
  <si>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</si>
  <si>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</si>
  <si>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</si>
  <si>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</si>
  <si>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</si>
  <si>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</si>
  <si>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</si>
  <si>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</si>
  <si>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</si>
  <si>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</si>
  <si>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</si>
  <si>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</si>
  <si>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</si>
  <si>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</si>
  <si>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</si>
  <si>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</si>
  <si>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</si>
  <si>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</si>
  <si>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</si>
  <si>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</si>
  <si>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</si>
  <si>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</si>
  <si>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</si>
  <si>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</si>
  <si>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</si>
  <si>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</si>
  <si>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</si>
  <si>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</si>
  <si>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</si>
  <si>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</si>
  <si>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</si>
  <si>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</si>
  <si>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</si>
  <si>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</si>
  <si>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</si>
  <si>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</si>
  <si>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</si>
  <si>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</si>
  <si>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</si>
  <si>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</si>
  <si>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</si>
  <si>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</si>
  <si>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</si>
  <si>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</si>
  <si>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</si>
  <si>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</si>
  <si>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</si>
  <si>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</si>
  <si>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</si>
  <si>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</si>
  <si>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</si>
  <si>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</si>
  <si>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</si>
  <si>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</si>
  <si>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</si>
  <si>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</si>
  <si>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</si>
  <si>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</si>
  <si>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</si>
  <si>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</si>
  <si>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</si>
  <si>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</si>
  <si>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</si>
  <si>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</si>
  <si>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</si>
  <si>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</si>
  <si>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</si>
  <si>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</si>
  <si>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</si>
  <si>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</si>
  <si>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</si>
  <si>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</si>
  <si>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</si>
  <si>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</si>
  <si>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</si>
  <si>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</si>
  <si>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</si>
  <si>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</si>
  <si>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</si>
  <si>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</si>
  <si>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</si>
  <si>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</si>
  <si>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</si>
  <si>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</si>
  <si>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</si>
  <si>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</si>
  <si>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</si>
  <si>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</si>
  <si>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</si>
  <si>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</si>
  <si>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</si>
  <si>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</si>
  <si>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</si>
  <si>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</si>
  <si>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</si>
  <si>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</si>
  <si>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</si>
  <si>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</si>
  <si>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</si>
  <si>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</si>
  <si>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</si>
  <si>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</si>
  <si>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</si>
  <si>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</si>
  <si>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</si>
  <si>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</si>
  <si>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</si>
  <si>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</si>
  <si>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</si>
  <si>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</si>
  <si>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</si>
  <si>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</si>
  <si>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</si>
  <si>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</si>
  <si>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</si>
  <si>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</si>
  <si>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</si>
  <si>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</si>
  <si>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</si>
  <si>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</si>
  <si>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</si>
  <si>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</si>
  <si>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</si>
  <si>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</si>
  <si>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</si>
  <si>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</si>
  <si>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</si>
  <si>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</si>
  <si>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</si>
  <si>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</si>
  <si>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</si>
  <si>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</si>
  <si>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</si>
  <si>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</si>
  <si>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</si>
  <si>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</si>
  <si>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</si>
  <si>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</si>
  <si>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</si>
  <si>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</si>
  <si>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</si>
  <si>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</si>
  <si>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</si>
  <si>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</si>
  <si>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</si>
  <si>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</si>
  <si>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</si>
  <si>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</si>
  <si>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</si>
  <si>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</si>
  <si>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</si>
  <si>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</si>
  <si>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</si>
  <si>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</si>
  <si>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</si>
  <si>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</si>
  <si>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</si>
  <si>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</si>
  <si>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</si>
  <si>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</si>
  <si>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</si>
  <si>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</si>
  <si>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</si>
  <si>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</si>
  <si>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</si>
  <si>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</si>
  <si>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</si>
  <si>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</si>
  <si>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</si>
  <si>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</si>
  <si>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</si>
  <si>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</si>
  <si>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</si>
  <si>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</si>
  <si>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</si>
  <si>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</si>
  <si>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</si>
  <si>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</si>
  <si>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</si>
  <si>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</si>
  <si>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</si>
  <si>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</si>
  <si>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</si>
  <si>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</si>
  <si>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</si>
  <si>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</si>
  <si>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</si>
  <si>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</si>
  <si>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</si>
  <si>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</si>
  <si>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</si>
  <si>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</si>
  <si>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</si>
  <si>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</si>
  <si>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</si>
  <si>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</si>
  <si>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</si>
  <si>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</si>
  <si>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</si>
  <si>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</si>
  <si>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</si>
  <si>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</si>
  <si>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</si>
  <si>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</si>
  <si>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</si>
  <si>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</si>
  <si>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</si>
  <si>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</si>
  <si>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</si>
  <si>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</si>
  <si>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</si>
  <si>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</si>
  <si>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</si>
  <si>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</si>
  <si>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</si>
  <si>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</si>
  <si>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</si>
  <si>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</si>
  <si>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</si>
  <si>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</si>
  <si>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</si>
  <si>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</si>
  <si>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</si>
  <si>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</si>
  <si>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</si>
  <si>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</si>
  <si>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</si>
  <si>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</si>
  <si>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</si>
  <si>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</si>
  <si>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</si>
  <si>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</si>
  <si>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</si>
  <si>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</si>
  <si>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</si>
  <si>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</si>
  <si>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</si>
  <si>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</si>
  <si>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</si>
  <si>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</si>
  <si>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</si>
  <si>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</si>
  <si>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</si>
  <si>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</si>
  <si>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</si>
  <si>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</si>
  <si>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</si>
  <si>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</si>
  <si>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</si>
  <si>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</si>
  <si>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</si>
  <si>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</si>
  <si>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</si>
  <si>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</si>
  <si>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</si>
  <si>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</si>
  <si>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</si>
  <si>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</si>
  <si>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</si>
  <si>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</si>
  <si>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</si>
  <si>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</si>
  <si>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</si>
  <si>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</si>
  <si>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</si>
  <si>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</si>
  <si>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</si>
  <si>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</si>
  <si>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</si>
  <si>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</si>
  <si>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</si>
  <si>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</si>
  <si>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</si>
  <si>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</si>
  <si>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</si>
  <si>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</si>
  <si>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</si>
  <si>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</si>
  <si>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</si>
  <si>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</si>
  <si>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</si>
  <si>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</si>
  <si>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</si>
  <si>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</si>
  <si>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</si>
  <si>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</si>
  <si>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</si>
  <si>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</si>
  <si>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</si>
  <si>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</si>
  <si>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</si>
  <si>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</si>
  <si>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</si>
  <si>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</si>
  <si>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</si>
  <si>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</si>
  <si>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</si>
  <si>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</si>
  <si>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</si>
  <si>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</si>
  <si>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</si>
  <si>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</si>
  <si>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</si>
  <si>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</si>
  <si>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</si>
  <si>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</si>
  <si>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</si>
  <si>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</si>
  <si>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</si>
  <si>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</si>
  <si>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</si>
  <si>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</si>
  <si>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</si>
  <si>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</si>
  <si>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</si>
  <si>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</si>
  <si>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</si>
  <si>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</si>
  <si>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</si>
  <si>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</si>
  <si>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</si>
  <si>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</si>
  <si>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</si>
  <si>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</si>
  <si>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</si>
  <si>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</si>
  <si>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</si>
  <si>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</si>
  <si>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</si>
  <si>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</si>
  <si>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</si>
  <si>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</si>
  <si>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</si>
  <si>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</si>
  <si>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</si>
  <si>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</si>
  <si>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</si>
  <si>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</si>
  <si>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</si>
  <si>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</si>
  <si>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</si>
  <si>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</si>
  <si>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</si>
  <si>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</si>
  <si>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</si>
  <si>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</si>
  <si>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</si>
  <si>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</si>
  <si>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</si>
  <si>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</si>
  <si>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</si>
  <si>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</si>
  <si>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</si>
  <si>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</si>
  <si>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</si>
  <si>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</si>
  <si>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</si>
  <si>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</si>
  <si>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</si>
  <si>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</si>
  <si>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</si>
  <si>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</si>
  <si>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</si>
  <si>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</si>
  <si>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</si>
  <si>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</si>
  <si>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</si>
  <si>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</si>
  <si>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</si>
  <si>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</si>
  <si>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</si>
  <si>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</si>
  <si>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</si>
  <si>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</si>
  <si>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</si>
  <si>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</si>
  <si>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</si>
  <si>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</si>
  <si>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</si>
  <si>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</si>
  <si>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</si>
  <si>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</si>
  <si>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</si>
  <si>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</si>
  <si>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</si>
  <si>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</si>
  <si>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</si>
  <si>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</si>
  <si>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</si>
  <si>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</si>
  <si>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</si>
  <si>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</si>
  <si>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</si>
  <si>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</si>
  <si>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</si>
  <si>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</si>
  <si>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</si>
  <si>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</si>
  <si>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</si>
  <si>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</si>
  <si>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</si>
  <si>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</si>
  <si>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</si>
  <si>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</si>
  <si>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</si>
  <si>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</si>
  <si>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</si>
  <si>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</si>
  <si>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</si>
  <si>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</si>
  <si>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</si>
  <si>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</si>
  <si>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</si>
  <si>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</si>
  <si>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</si>
  <si>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</si>
  <si>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</si>
  <si>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</si>
  <si>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</si>
  <si>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</si>
  <si>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</si>
  <si>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</si>
  <si>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</si>
  <si>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</si>
  <si>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</si>
  <si>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</si>
  <si>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</si>
  <si>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</si>
  <si>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</si>
  <si>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</si>
  <si>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</si>
  <si>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</si>
  <si>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</si>
  <si>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</si>
  <si>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</si>
  <si>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</si>
  <si>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</si>
  <si>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</si>
  <si>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</si>
  <si>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</si>
  <si>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</si>
  <si>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</si>
  <si>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</si>
  <si>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</si>
  <si>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</si>
  <si>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</si>
  <si>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</si>
  <si>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</si>
  <si>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</si>
  <si>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</si>
  <si>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</si>
  <si>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</si>
  <si>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</si>
  <si>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</si>
  <si>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</si>
  <si>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</si>
  <si>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</si>
  <si>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</si>
  <si>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</si>
  <si>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</si>
  <si>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</si>
  <si>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</si>
  <si>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</si>
  <si>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</si>
  <si>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</si>
  <si>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</si>
  <si>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</si>
  <si>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</si>
  <si>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</si>
  <si>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</si>
  <si>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</si>
  <si>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</si>
  <si>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</si>
  <si>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</si>
  <si>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</si>
  <si>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</si>
  <si>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</si>
  <si>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</si>
  <si>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</si>
  <si>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</si>
  <si>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</si>
  <si>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</si>
  <si>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</si>
  <si>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</si>
  <si>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</si>
  <si>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</si>
  <si>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</si>
  <si>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</si>
  <si>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</si>
  <si>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</si>
  <si>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</si>
  <si>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</si>
  <si>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</si>
  <si>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</si>
  <si>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</si>
  <si>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</si>
  <si>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</si>
  <si>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</si>
  <si>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</si>
  <si>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</si>
  <si>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</si>
  <si>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</si>
  <si>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</si>
  <si>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</si>
  <si>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</si>
  <si>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</si>
  <si>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</si>
  <si>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</si>
  <si>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</si>
  <si>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</si>
  <si>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</si>
  <si>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</si>
  <si>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</si>
  <si>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</si>
  <si>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</si>
  <si>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</si>
  <si>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</si>
  <si>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</si>
  <si>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</si>
  <si>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</si>
  <si>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</si>
  <si>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</si>
  <si>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</si>
  <si>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</si>
  <si>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</si>
  <si>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</si>
  <si>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</si>
  <si>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</si>
  <si>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</si>
  <si>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</si>
  <si>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</si>
  <si>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</si>
  <si>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</si>
  <si>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</si>
  <si>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</si>
  <si>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</si>
  <si>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</si>
  <si>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</si>
  <si>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</si>
  <si>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</si>
  <si>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</si>
  <si>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</si>
  <si>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</si>
  <si>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</si>
  <si>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</si>
  <si>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</si>
  <si>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</si>
  <si>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</si>
  <si>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</si>
  <si>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</si>
  <si>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</si>
  <si>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</si>
  <si>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</si>
  <si>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</si>
  <si>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</si>
  <si>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</si>
  <si>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</si>
  <si>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</si>
  <si>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</si>
  <si>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</si>
  <si>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</si>
  <si>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</si>
  <si>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</si>
  <si>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</si>
  <si>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</si>
  <si>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</si>
  <si>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</si>
  <si>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</si>
  <si>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</si>
  <si>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</si>
  <si>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</si>
  <si>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</si>
  <si>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</si>
  <si>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</si>
  <si>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</si>
  <si>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</si>
  <si>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</si>
  <si>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</si>
  <si>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</si>
  <si>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</si>
  <si>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</si>
  <si>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</si>
  <si>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</si>
  <si>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</si>
  <si>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</si>
  <si>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</si>
  <si>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</si>
  <si>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</si>
  <si>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</si>
  <si>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</si>
  <si>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</si>
  <si>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</si>
  <si>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</si>
  <si>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</si>
  <si>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</si>
  <si>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</si>
  <si>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</si>
  <si>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</si>
  <si>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</si>
  <si>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</si>
  <si>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</si>
  <si>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</si>
  <si>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</si>
  <si>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</si>
  <si>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</si>
  <si>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</si>
  <si>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</si>
  <si>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</si>
  <si>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</si>
  <si>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</si>
  <si>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</si>
  <si>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</si>
  <si>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</si>
  <si>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</si>
  <si>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</si>
  <si>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</si>
  <si>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</si>
  <si>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</si>
  <si>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</si>
  <si>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</si>
  <si>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</si>
  <si>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</si>
  <si>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</si>
  <si>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</si>
  <si>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</si>
  <si>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</si>
  <si>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</si>
  <si>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</si>
  <si>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</si>
  <si>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</si>
  <si>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</si>
  <si>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</si>
  <si>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</si>
  <si>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</si>
  <si>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</si>
  <si>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</si>
  <si>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</si>
  <si>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</si>
  <si>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</si>
  <si>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</si>
  <si>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</si>
  <si>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</si>
  <si>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</si>
  <si>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</si>
  <si>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</si>
  <si>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</si>
  <si>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</si>
  <si>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</si>
  <si>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</si>
  <si>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</si>
  <si>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</si>
  <si>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</si>
  <si>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</si>
  <si>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</si>
  <si>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</si>
  <si>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</si>
  <si>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</si>
  <si>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</si>
  <si>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</si>
  <si>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</si>
  <si>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</si>
  <si>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</si>
  <si>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</si>
  <si>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</si>
  <si>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</si>
  <si>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</si>
  <si>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</si>
  <si>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</si>
  <si>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</si>
  <si>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</si>
  <si>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</si>
  <si>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</si>
  <si>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</si>
  <si>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</si>
  <si>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</si>
  <si>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</si>
  <si>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</si>
  <si>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</si>
  <si>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</si>
  <si>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</si>
  <si>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</si>
  <si>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</si>
  <si>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</si>
  <si>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</si>
  <si>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</si>
  <si>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</si>
  <si>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</si>
  <si>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</si>
  <si>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</si>
  <si>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</si>
  <si>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</si>
  <si>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</si>
  <si>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</si>
  <si>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</si>
  <si>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</si>
  <si>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</si>
  <si>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</si>
  <si>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</si>
  <si>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</si>
  <si>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</si>
  <si>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</si>
  <si>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</si>
  <si>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</si>
  <si>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</si>
  <si>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</si>
  <si>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</si>
  <si>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</si>
  <si>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</si>
  <si>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</si>
  <si>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</si>
  <si>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</si>
  <si>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</si>
  <si>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</si>
  <si>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</si>
  <si>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</si>
  <si>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</si>
  <si>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</si>
  <si>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</si>
  <si>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</si>
  <si>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</si>
  <si>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</si>
  <si>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</si>
  <si>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</si>
  <si>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</si>
  <si>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</si>
  <si>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</si>
  <si>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</si>
  <si>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</si>
  <si>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</si>
  <si>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</si>
  <si>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</si>
  <si>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</si>
  <si>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</si>
  <si>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</si>
  <si>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</si>
  <si>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</si>
  <si>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</si>
  <si>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</si>
  <si>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</si>
  <si>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</si>
  <si>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</si>
  <si>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</si>
  <si>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</si>
  <si>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</si>
  <si>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</si>
  <si>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</si>
  <si>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</si>
  <si>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</si>
  <si>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</si>
  <si>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</si>
  <si>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</si>
  <si>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</si>
  <si>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</si>
  <si>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</si>
  <si>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</si>
  <si>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</si>
  <si>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</si>
  <si>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</si>
  <si>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</si>
  <si>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</si>
  <si>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</si>
  <si>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</si>
  <si>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</si>
  <si>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</si>
  <si>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</si>
  <si>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</si>
  <si>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</si>
  <si>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</si>
  <si>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</si>
  <si>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</si>
  <si>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</si>
  <si>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</si>
  <si>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</si>
  <si>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</si>
  <si>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</si>
  <si>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</si>
  <si>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</si>
  <si>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</si>
  <si>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</si>
  <si>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</si>
  <si>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</si>
  <si>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</si>
  <si>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</si>
  <si>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</si>
  <si>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</si>
  <si>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</si>
  <si>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</si>
  <si>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</si>
  <si>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</si>
  <si>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</si>
  <si>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</si>
  <si>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</si>
  <si>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</si>
  <si>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</si>
  <si>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</si>
  <si>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</si>
  <si>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</si>
  <si>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</si>
  <si>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</si>
  <si>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</si>
  <si>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</si>
  <si>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</si>
  <si>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</si>
  <si>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</si>
  <si>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</si>
  <si>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</si>
  <si>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</si>
  <si>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</si>
  <si>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</si>
  <si>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</si>
  <si>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</si>
  <si>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</si>
  <si>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</si>
  <si>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</si>
  <si>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</si>
  <si>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</si>
  <si>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</si>
  <si>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</si>
  <si>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</si>
  <si>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</si>
  <si>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</si>
  <si>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</si>
  <si>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</si>
  <si>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</si>
  <si>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</si>
  <si>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</si>
  <si>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</si>
  <si>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</si>
  <si>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</si>
  <si>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</si>
  <si>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</si>
  <si>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</si>
  <si>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</si>
  <si>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</si>
  <si>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</si>
  <si>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</si>
  <si>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</si>
  <si>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</si>
  <si>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</si>
  <si>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</si>
  <si>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</si>
  <si>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</si>
  <si>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</si>
  <si>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</si>
  <si>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</si>
  <si>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</si>
  <si>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</si>
  <si>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</si>
  <si>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</si>
  <si>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</si>
  <si>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</si>
  <si>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</si>
  <si>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</si>
  <si>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</si>
  <si>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</si>
  <si>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</si>
  <si>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</si>
  <si>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</si>
  <si>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</si>
  <si>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</si>
  <si>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</si>
  <si>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</si>
  <si>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</si>
  <si>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</si>
  <si>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</si>
  <si>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</si>
  <si>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</si>
  <si>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</si>
  <si>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</si>
  <si>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</si>
  <si>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</si>
  <si>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</si>
  <si>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</si>
  <si>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</si>
  <si>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</si>
  <si>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</si>
  <si>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</si>
  <si>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</si>
  <si>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</si>
  <si>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</si>
  <si>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</si>
  <si>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</si>
  <si>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</si>
  <si>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</si>
  <si>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</si>
  <si>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</si>
  <si>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</si>
  <si>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</si>
  <si>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</si>
  <si>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</si>
  <si>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</si>
  <si>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</si>
  <si>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</si>
  <si>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</si>
  <si>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</si>
  <si>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</si>
  <si>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</si>
  <si>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</si>
  <si>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</si>
  <si>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</si>
  <si>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</si>
  <si>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</si>
  <si>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</si>
  <si>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</si>
  <si>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</si>
  <si>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</si>
  <si>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</si>
  <si>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</si>
  <si>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</si>
  <si>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</si>
  <si>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</si>
  <si>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</si>
  <si>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</si>
  <si>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</si>
  <si>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</si>
  <si>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</si>
  <si>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</si>
  <si>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</si>
  <si>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</si>
  <si>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</si>
  <si>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</si>
  <si>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</si>
  <si>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</si>
  <si>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</si>
  <si>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</si>
  <si>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</si>
  <si>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</si>
  <si>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</si>
  <si>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</si>
  <si>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</si>
  <si>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</si>
  <si>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</si>
  <si>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</si>
  <si>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</si>
  <si>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</si>
  <si>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</si>
  <si>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</si>
  <si>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</si>
  <si>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</si>
  <si>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</si>
  <si>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</si>
  <si>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</si>
  <si>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</si>
  <si>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</si>
  <si>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</si>
  <si>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</si>
  <si>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</si>
  <si>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</si>
  <si>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</si>
  <si>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</si>
  <si>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</si>
  <si>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</si>
  <si>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</si>
  <si>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</si>
  <si>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</si>
  <si>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</si>
  <si>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</si>
  <si>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</si>
  <si>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</si>
  <si>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</si>
  <si>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</si>
  <si>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</si>
  <si>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</si>
  <si>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</si>
  <si>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</si>
  <si>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</si>
  <si>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</si>
  <si>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</si>
  <si>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</si>
  <si>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</si>
  <si>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</si>
  <si>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</si>
  <si>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</si>
  <si>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</si>
  <si>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</si>
  <si>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</si>
  <si>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</si>
  <si>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</si>
  <si>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</si>
  <si>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</si>
  <si>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</si>
  <si>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</si>
  <si>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</si>
  <si>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</si>
  <si>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</si>
  <si>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</si>
  <si>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</si>
  <si>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</si>
  <si>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</si>
  <si>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</si>
  <si>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</si>
  <si>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</si>
  <si>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</si>
  <si>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</si>
  <si>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</si>
  <si>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</si>
  <si>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</si>
  <si>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</si>
  <si>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</si>
  <si>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</si>
  <si>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</si>
  <si>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</si>
  <si>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</si>
  <si>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</si>
  <si>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</si>
  <si>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</si>
  <si>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</si>
  <si>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</si>
  <si>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</si>
  <si>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</si>
  <si>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</si>
  <si>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</si>
  <si>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</si>
  <si>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</si>
  <si>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</si>
  <si>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</si>
  <si>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</si>
  <si>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</si>
  <si>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</si>
  <si>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</si>
  <si>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</si>
  <si>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</si>
  <si>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</si>
  <si>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</si>
  <si>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</si>
  <si>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</si>
  <si>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</si>
  <si>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</si>
  <si>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</si>
  <si>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</si>
  <si>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</si>
  <si>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</si>
  <si>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</si>
  <si>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</si>
  <si>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</si>
  <si>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</si>
  <si>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</si>
  <si>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</si>
  <si>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</si>
  <si>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</si>
  <si>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</si>
  <si>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</si>
  <si>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</si>
  <si>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</si>
  <si>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</si>
  <si>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</si>
  <si>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</si>
  <si>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</si>
  <si>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</si>
  <si>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</si>
  <si>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</si>
  <si>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</si>
  <si>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</si>
  <si>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</si>
  <si>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</si>
  <si>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</si>
  <si>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</si>
  <si>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</si>
  <si>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</si>
  <si>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</si>
  <si>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</si>
  <si>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</si>
  <si>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</si>
  <si>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</si>
  <si>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</si>
  <si>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</si>
  <si>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</si>
  <si>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</si>
  <si>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</si>
  <si>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</si>
  <si>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</si>
  <si>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</si>
  <si>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</si>
  <si>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</si>
  <si>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</si>
  <si>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</si>
  <si>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</si>
  <si>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</si>
  <si>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</si>
  <si>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</si>
  <si>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</si>
  <si>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</si>
  <si>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</si>
  <si>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</si>
  <si>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</si>
  <si>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</si>
  <si>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</si>
  <si>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</si>
  <si>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</si>
  <si>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</si>
  <si>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</si>
  <si>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</si>
  <si>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</si>
  <si>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</si>
  <si>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</si>
  <si>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</si>
  <si>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</si>
  <si>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</si>
  <si>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</si>
  <si>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</si>
  <si>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</si>
  <si>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</si>
  <si>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</si>
  <si>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</si>
  <si>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</si>
  <si>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</si>
  <si>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</si>
  <si>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</si>
  <si>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</si>
  <si>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</si>
  <si>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</si>
  <si>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</si>
  <si>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</si>
  <si>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</si>
  <si>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</si>
  <si>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</si>
  <si>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</si>
  <si>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</si>
  <si>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</si>
  <si>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</si>
  <si>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</si>
  <si>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</si>
  <si>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</si>
  <si>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</si>
  <si>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</si>
  <si>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</si>
  <si>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</si>
  <si>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</si>
  <si>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</si>
  <si>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</si>
  <si>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</si>
  <si>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</si>
  <si>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</si>
  <si>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</si>
  <si>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</si>
  <si>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</si>
  <si>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</si>
  <si>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</si>
  <si>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</si>
  <si>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</si>
  <si>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</si>
  <si>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</si>
  <si>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</si>
  <si>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</si>
  <si>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</si>
  <si>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</si>
  <si>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</si>
  <si>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</si>
  <si>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</si>
  <si>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</si>
  <si>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</si>
  <si>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</si>
  <si>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</si>
  <si>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</si>
  <si>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</si>
  <si>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</si>
  <si>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</si>
  <si>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</si>
  <si>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</si>
  <si>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</si>
  <si>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</si>
  <si>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</si>
  <si>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</si>
  <si>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</si>
  <si>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</si>
  <si>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</si>
  <si>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</si>
  <si>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</si>
  <si>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</si>
  <si>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</si>
  <si>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</si>
  <si>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</si>
  <si>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</si>
  <si>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</si>
  <si>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</si>
  <si>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</si>
  <si>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</si>
  <si>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</si>
  <si>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</si>
  <si>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</si>
  <si>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</si>
  <si>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</si>
  <si>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</si>
  <si>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</si>
  <si>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</si>
  <si>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</si>
  <si>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</si>
  <si>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</si>
  <si>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</si>
  <si>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</si>
  <si>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</si>
  <si>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</si>
  <si>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</si>
  <si>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</si>
  <si>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</si>
  <si>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</si>
  <si>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</si>
  <si>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</si>
  <si>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</si>
  <si>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</si>
  <si>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</si>
  <si>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</si>
  <si>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</si>
  <si>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</si>
  <si>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</si>
  <si>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</si>
  <si>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</si>
  <si>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</si>
  <si>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</si>
  <si>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</si>
  <si>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</si>
  <si>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</si>
  <si>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</si>
  <si>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</si>
  <si>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</si>
  <si>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</si>
  <si>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</si>
  <si>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</si>
  <si>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</si>
  <si>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</si>
  <si>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</si>
  <si>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</si>
  <si>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</si>
  <si>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</si>
  <si>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</si>
  <si>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</si>
  <si>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</si>
  <si>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</si>
  <si>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</si>
  <si>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</si>
  <si>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</si>
  <si>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</si>
  <si>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</si>
  <si>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</si>
  <si>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</si>
  <si>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</si>
  <si>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</si>
  <si>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</si>
  <si>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</si>
  <si>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</si>
  <si>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</si>
  <si>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</si>
  <si>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</si>
  <si>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</si>
  <si>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</si>
  <si>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</si>
  <si>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</si>
  <si>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</si>
  <si>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</si>
  <si>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</si>
  <si>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</si>
  <si>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</si>
  <si>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</si>
  <si>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</si>
  <si>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</si>
  <si>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</si>
  <si>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</si>
  <si>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</si>
  <si>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</si>
  <si>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</si>
  <si>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</si>
  <si>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</si>
  <si>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</si>
  <si>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</si>
  <si>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</si>
  <si>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</si>
  <si>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</si>
  <si>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</si>
  <si>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</si>
  <si>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</si>
  <si>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</si>
  <si>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</si>
  <si>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</si>
  <si>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</si>
  <si>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</si>
  <si>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</si>
  <si>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</si>
  <si>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</si>
  <si>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</si>
  <si>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</si>
  <si>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</si>
  <si>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</si>
  <si>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</si>
  <si>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</si>
  <si>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</si>
  <si>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</si>
  <si>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</si>
  <si>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</si>
  <si>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</si>
  <si>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</si>
  <si>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</si>
  <si>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</si>
  <si>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</si>
  <si>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</si>
  <si>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</si>
  <si>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</si>
  <si>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</si>
  <si>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</si>
  <si>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</si>
  <si>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</si>
  <si>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</si>
  <si>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</si>
  <si>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</si>
  <si>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</si>
  <si>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</si>
  <si>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</si>
  <si>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</si>
  <si>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</si>
  <si>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</si>
  <si>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</si>
  <si>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</si>
  <si>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</si>
  <si>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</si>
  <si>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</si>
  <si>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</si>
  <si>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</si>
  <si>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</si>
  <si>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</si>
  <si>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</si>
  <si>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</si>
  <si>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</si>
  <si>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</si>
  <si>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</si>
  <si>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</si>
  <si>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</si>
  <si>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</si>
  <si>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</si>
  <si>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</si>
  <si>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</si>
  <si>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</si>
  <si>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</si>
  <si>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</si>
  <si>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</si>
  <si>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</si>
  <si>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</si>
  <si>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</si>
  <si>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</si>
  <si>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</si>
  <si>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</si>
  <si>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</si>
  <si>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</si>
  <si>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</si>
  <si>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</si>
  <si>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</si>
  <si>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</si>
  <si>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</si>
  <si>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</si>
  <si>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</si>
  <si>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</si>
  <si>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</si>
  <si>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</si>
  <si>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</si>
  <si>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</si>
  <si>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</si>
  <si>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</si>
  <si>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</si>
  <si>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</si>
  <si>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</si>
  <si>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</si>
  <si>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</si>
  <si>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</si>
  <si>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</si>
  <si>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</si>
  <si>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</si>
  <si>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</si>
  <si>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</si>
  <si>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</si>
  <si>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</si>
  <si>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</si>
  <si>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</si>
  <si>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</si>
  <si>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</si>
  <si>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</si>
  <si>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</si>
  <si>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</si>
  <si>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</si>
  <si>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</si>
  <si>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</si>
  <si>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</si>
  <si>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</si>
  <si>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</si>
  <si>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</si>
  <si>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</si>
  <si>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</si>
  <si>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</si>
  <si>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</si>
  <si>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</si>
  <si>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</si>
  <si>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</si>
  <si>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</si>
  <si>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</si>
  <si>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</si>
  <si>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</si>
  <si>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</si>
  <si>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</si>
  <si>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</si>
  <si>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</si>
  <si>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</si>
  <si>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</si>
  <si>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</si>
  <si>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</si>
  <si>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</si>
  <si>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</si>
  <si>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</si>
  <si>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</si>
  <si>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</si>
  <si>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</si>
  <si>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</si>
  <si>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</si>
  <si>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</si>
  <si>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</si>
  <si>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</si>
  <si>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</si>
  <si>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</si>
  <si>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</si>
  <si>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</si>
  <si>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</si>
  <si>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</si>
  <si>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</si>
  <si>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</si>
  <si>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</si>
  <si>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</si>
  <si>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</si>
  <si>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</si>
  <si>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</si>
  <si>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</si>
  <si>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</si>
  <si>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</si>
  <si>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</si>
  <si>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</si>
  <si>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</si>
  <si>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</si>
  <si>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</si>
  <si>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</si>
  <si>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</si>
  <si>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</si>
  <si>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</si>
  <si>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</si>
  <si>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</si>
  <si>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</si>
  <si>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</si>
  <si>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</si>
  <si>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</si>
  <si>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</si>
  <si>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</si>
  <si>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</si>
  <si>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</si>
  <si>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</si>
  <si>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</si>
  <si>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</si>
  <si>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</si>
  <si>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</si>
  <si>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</si>
  <si>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</si>
  <si>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</si>
  <si>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</si>
  <si>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</si>
  <si>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</si>
  <si>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</si>
  <si>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</si>
  <si>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</si>
  <si>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</si>
  <si>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</si>
  <si>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</si>
  <si>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</si>
  <si>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</si>
  <si>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</si>
  <si>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</si>
  <si>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</si>
  <si>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</si>
  <si>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</si>
  <si>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</si>
  <si>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</si>
  <si>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</si>
  <si>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</si>
  <si>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</si>
  <si>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</si>
  <si>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</si>
  <si>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</si>
  <si>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</si>
  <si>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</si>
  <si>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</si>
  <si>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</si>
  <si>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</si>
  <si>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</si>
  <si>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</si>
  <si>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</si>
  <si>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</si>
  <si>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</si>
  <si>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</si>
  <si>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</si>
  <si>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</si>
  <si>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</si>
  <si>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</si>
  <si>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</si>
  <si>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</si>
  <si>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</si>
  <si>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</si>
  <si>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</si>
  <si>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</si>
  <si>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</si>
  <si>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</si>
  <si>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</si>
  <si>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</si>
  <si>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</si>
  <si>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</si>
  <si>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</si>
  <si>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</si>
  <si>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</si>
  <si>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</si>
  <si>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</si>
  <si>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</si>
  <si>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</si>
  <si>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</si>
  <si>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</si>
  <si>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</si>
  <si>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</si>
  <si>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</si>
  <si>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</si>
  <si>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</si>
  <si>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</si>
  <si>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</si>
  <si>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</si>
  <si>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</si>
  <si>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</si>
  <si>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</si>
  <si>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</si>
  <si>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</si>
  <si>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</si>
  <si>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</si>
  <si>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</si>
  <si>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</si>
  <si>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</si>
  <si>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</si>
  <si>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</si>
  <si>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</si>
  <si>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</si>
  <si>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</si>
  <si>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</si>
  <si>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</si>
  <si>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</si>
  <si>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</si>
  <si>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</si>
  <si>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</si>
  <si>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</si>
  <si>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</si>
  <si>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</si>
  <si>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</si>
  <si>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</si>
  <si>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</si>
  <si>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</si>
  <si>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</si>
  <si>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</si>
  <si>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</si>
  <si>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</si>
  <si>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</si>
  <si>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</si>
  <si>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</si>
  <si>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</si>
  <si>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</si>
  <si>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</si>
  <si>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</si>
  <si>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</si>
  <si>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</si>
  <si>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</si>
  <si>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</si>
  <si>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</si>
  <si>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</si>
  <si>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</si>
  <si>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</si>
  <si>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</si>
  <si>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</si>
  <si>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</si>
  <si>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</si>
  <si>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</si>
  <si>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</si>
  <si>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</si>
  <si>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</si>
  <si>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</si>
  <si>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</si>
  <si>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</si>
  <si>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</si>
  <si>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</si>
  <si>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</si>
  <si>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</si>
  <si>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</si>
  <si>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</si>
  <si>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</si>
  <si>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</si>
  <si>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</si>
  <si>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</si>
  <si>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</si>
  <si>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</si>
  <si>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</si>
  <si>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</si>
  <si>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</si>
  <si>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</si>
  <si>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</si>
  <si>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</si>
  <si>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</si>
  <si>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</si>
  <si>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</si>
  <si>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</si>
  <si>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</si>
  <si>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</si>
  <si>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</si>
  <si>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</si>
  <si>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</si>
  <si>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</si>
  <si>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</si>
  <si>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</si>
  <si>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</si>
  <si>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</si>
  <si>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</si>
  <si>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</si>
  <si>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</si>
  <si>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</si>
  <si>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</si>
  <si>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</si>
  <si>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</si>
  <si>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</si>
  <si>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</si>
  <si>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</si>
  <si>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</si>
  <si>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</si>
  <si>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</si>
  <si>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</si>
  <si>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</si>
  <si>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</si>
  <si>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</si>
  <si>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</si>
  <si>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</si>
  <si>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</si>
  <si>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</si>
  <si>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</si>
  <si>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</si>
  <si>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</si>
  <si>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</si>
  <si>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</si>
  <si>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</si>
  <si>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</si>
  <si>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</si>
  <si>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</si>
  <si>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</si>
  <si>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</si>
  <si>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</si>
  <si>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</si>
  <si>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</si>
  <si>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</si>
  <si>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</si>
  <si>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</si>
  <si>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</si>
  <si>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</si>
  <si>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</si>
  <si>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</si>
  <si>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</si>
  <si>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</si>
  <si>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</si>
  <si>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</si>
  <si>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</si>
  <si>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</si>
  <si>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</si>
  <si>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</si>
  <si>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</si>
  <si>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</si>
  <si>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</si>
  <si>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</si>
  <si>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</si>
  <si>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</si>
  <si>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</si>
  <si>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</si>
  <si>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</si>
  <si>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</si>
  <si>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</si>
  <si>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</si>
  <si>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</si>
  <si>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</si>
  <si>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</si>
  <si>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</si>
  <si>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</si>
  <si>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</si>
  <si>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</si>
  <si>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</si>
  <si>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</si>
  <si>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</si>
  <si>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</si>
  <si>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</si>
  <si>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</si>
  <si>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</si>
  <si>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</si>
  <si>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</si>
  <si>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</si>
  <si>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</si>
  <si>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</si>
  <si>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</si>
  <si>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</si>
  <si>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</si>
  <si>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</si>
  <si>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</si>
  <si>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</si>
  <si>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</si>
  <si>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</si>
  <si>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</si>
  <si>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</si>
  <si>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</si>
  <si>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</si>
  <si>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</si>
  <si>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</si>
  <si>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</si>
  <si>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</si>
  <si>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</si>
  <si>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</si>
  <si>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</si>
  <si>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</si>
  <si>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</si>
  <si>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</si>
  <si>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</si>
  <si>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</si>
  <si>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</si>
  <si>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</si>
  <si>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</si>
  <si>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</si>
  <si>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</si>
  <si>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</si>
  <si>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</si>
  <si>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</si>
  <si>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</si>
  <si>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</si>
  <si>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</si>
  <si>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</si>
  <si>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</si>
  <si>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</si>
  <si>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</si>
  <si>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</si>
  <si>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</si>
  <si>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</si>
  <si>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</si>
  <si>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</si>
  <si>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</si>
  <si>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</si>
  <si>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</si>
  <si>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</si>
  <si>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</si>
  <si>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</si>
  <si>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</si>
  <si>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</si>
  <si>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</si>
  <si>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</si>
  <si>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</si>
  <si>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</si>
  <si>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</si>
  <si>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</si>
  <si>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</si>
  <si>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</si>
  <si>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</si>
  <si>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</si>
  <si>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</si>
  <si>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</si>
  <si>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</si>
  <si>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</si>
  <si>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</si>
  <si>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</si>
  <si>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</si>
  <si>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</si>
  <si>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</si>
  <si>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</si>
  <si>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</si>
  <si>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</si>
  <si>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</si>
  <si>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</si>
  <si>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</si>
  <si>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</si>
  <si>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</si>
  <si>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</si>
  <si>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</si>
  <si>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</si>
  <si>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</si>
  <si>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</si>
  <si>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</si>
  <si>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</si>
  <si>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</si>
  <si>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</si>
  <si>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</si>
  <si>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</si>
  <si>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</si>
  <si>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</si>
  <si>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</si>
  <si>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</si>
  <si>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</si>
  <si>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</si>
  <si>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</si>
  <si>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</si>
  <si>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</si>
  <si>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</si>
  <si>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</si>
  <si>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</si>
  <si>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</si>
  <si>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</si>
  <si>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</si>
  <si>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</si>
  <si>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</si>
  <si>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</si>
  <si>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</si>
  <si>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</si>
  <si>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</si>
  <si>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</si>
  <si>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</si>
  <si>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</si>
  <si>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</si>
  <si>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</si>
  <si>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</si>
  <si>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</si>
  <si>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</si>
  <si>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</si>
  <si>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</si>
  <si>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</si>
  <si>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</si>
  <si>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</si>
  <si>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</si>
  <si>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</si>
  <si>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</si>
  <si>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</si>
  <si>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</si>
  <si>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</si>
  <si>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</si>
  <si>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</si>
  <si>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</si>
  <si>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</si>
  <si>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</si>
  <si>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</si>
  <si>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</si>
  <si>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</si>
  <si>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</si>
  <si>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</si>
  <si>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</si>
  <si>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</si>
  <si>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</si>
  <si>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</si>
  <si>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</si>
  <si>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</si>
  <si>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</si>
  <si>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</si>
  <si>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</si>
  <si>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</si>
  <si>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</si>
  <si>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</si>
  <si>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</si>
  <si>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</si>
  <si>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</si>
  <si>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</si>
  <si>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</si>
  <si>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</si>
  <si>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</si>
  <si>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</si>
  <si>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</si>
  <si>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</si>
  <si>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</si>
  <si>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</si>
  <si>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</si>
  <si>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</si>
  <si>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</si>
  <si>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</si>
  <si>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</si>
  <si>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</si>
  <si>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</si>
  <si>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</si>
  <si>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</si>
  <si>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</si>
  <si>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</si>
  <si>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</si>
  <si>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</si>
  <si>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</si>
  <si>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</si>
  <si>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</si>
  <si>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</si>
  <si>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</si>
  <si>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</si>
  <si>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</si>
  <si>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</si>
  <si>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</si>
  <si>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</si>
  <si>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</si>
  <si>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</si>
  <si>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</si>
  <si>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</si>
  <si>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</si>
  <si>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</si>
  <si>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</si>
  <si>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</si>
  <si>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</si>
  <si>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</si>
  <si>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</si>
  <si>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</si>
  <si>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</si>
  <si>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</si>
  <si>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</si>
  <si>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</si>
  <si>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</si>
  <si>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</si>
  <si>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</si>
  <si>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</si>
  <si>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</si>
  <si>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</si>
  <si>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</si>
  <si>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</si>
  <si>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</si>
  <si>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</si>
  <si>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</si>
  <si>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</si>
  <si>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</si>
  <si>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</si>
  <si>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</si>
  <si>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</si>
  <si>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</si>
  <si>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</si>
  <si>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</si>
  <si>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</si>
  <si>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</si>
  <si>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</si>
  <si>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</si>
  <si>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</si>
  <si>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</si>
  <si>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</si>
  <si>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</si>
  <si>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</si>
  <si>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</si>
  <si>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</si>
  <si>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</si>
  <si>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</si>
  <si>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</si>
  <si>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</si>
  <si>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</si>
  <si>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</si>
  <si>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</si>
  <si>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</si>
  <si>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</si>
  <si>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</si>
  <si>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</si>
  <si>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</si>
  <si>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</si>
  <si>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</si>
  <si>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</si>
  <si>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</si>
  <si>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</si>
  <si>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</si>
  <si>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</si>
  <si>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</si>
  <si>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</si>
  <si>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</si>
  <si>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</si>
  <si>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</si>
  <si>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</si>
  <si>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</si>
  <si>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</si>
  <si>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</si>
  <si>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</si>
  <si>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</si>
  <si>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</si>
  <si>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</si>
  <si>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</si>
  <si>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</si>
  <si>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</si>
  <si>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</si>
  <si>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</si>
  <si>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</si>
  <si>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</si>
  <si>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</si>
  <si>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</si>
  <si>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</si>
  <si>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</si>
  <si>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</si>
  <si>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</si>
  <si>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</si>
  <si>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</si>
  <si>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</si>
  <si>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</si>
  <si>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</si>
  <si>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</si>
  <si>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</si>
  <si>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</si>
  <si>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</si>
  <si>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</si>
  <si>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</si>
  <si>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</si>
  <si>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</si>
  <si>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</si>
  <si>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</si>
  <si>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</si>
  <si>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</si>
  <si>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</si>
  <si>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</si>
  <si>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</si>
  <si>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</si>
  <si>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</si>
  <si>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</si>
  <si>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</si>
  <si>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</si>
  <si>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</si>
  <si>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</si>
  <si>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</si>
  <si>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</si>
  <si>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</si>
  <si>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</si>
  <si>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</si>
  <si>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</si>
  <si>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</si>
  <si>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</si>
  <si>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</si>
  <si>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</si>
  <si>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</si>
  <si>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</si>
  <si>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</si>
  <si>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</si>
  <si>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</si>
  <si>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</si>
  <si>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</si>
  <si>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</si>
  <si>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</si>
  <si>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</si>
  <si>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</si>
  <si>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</si>
  <si>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</si>
  <si>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</si>
  <si>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</si>
  <si>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</si>
  <si>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</si>
  <si>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</si>
  <si>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</si>
  <si>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</si>
  <si>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</si>
  <si>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</si>
  <si>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</si>
  <si>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</si>
  <si>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</si>
  <si>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</si>
  <si>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</si>
  <si>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</si>
  <si>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</si>
  <si>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</si>
  <si>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</si>
  <si>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</si>
  <si>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</si>
  <si>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</si>
  <si>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</si>
  <si>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</si>
  <si>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</si>
  <si>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</si>
  <si>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</si>
  <si>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</si>
  <si>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</si>
  <si>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</si>
  <si>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</si>
  <si>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</si>
  <si>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</si>
  <si>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</si>
  <si>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</si>
  <si>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</si>
  <si>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</si>
  <si>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</si>
  <si>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</si>
  <si>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</si>
  <si>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</si>
  <si>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</si>
  <si>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</si>
  <si>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</si>
  <si>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</si>
  <si>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</si>
  <si>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</si>
  <si>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</si>
  <si>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</si>
  <si>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</si>
  <si>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</si>
  <si>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</si>
  <si>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</si>
  <si>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</si>
  <si>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</si>
  <si>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</si>
  <si>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</si>
  <si>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</si>
  <si>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</si>
  <si>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</si>
  <si>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</si>
  <si>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</si>
  <si>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</si>
  <si>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</si>
  <si>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</si>
  <si>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</si>
  <si>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</si>
  <si>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</si>
  <si>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</si>
  <si>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</si>
  <si>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</si>
  <si>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</si>
  <si>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</si>
  <si>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</si>
  <si>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</si>
  <si>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</si>
  <si>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</si>
  <si>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</si>
  <si>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</si>
  <si>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</si>
  <si>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</si>
  <si>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</si>
  <si>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</si>
  <si>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</si>
  <si>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</si>
  <si>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</si>
  <si>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</si>
  <si>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</si>
  <si>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</si>
  <si>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</si>
  <si>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</si>
  <si>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</si>
  <si>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</si>
  <si>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</si>
  <si>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</si>
  <si>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</si>
  <si>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</si>
  <si>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</si>
  <si>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</si>
  <si>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</si>
  <si>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</si>
  <si>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</si>
  <si>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</si>
  <si>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</si>
  <si>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</si>
  <si>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</si>
  <si>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</si>
  <si>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</si>
  <si>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</si>
  <si>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</si>
  <si>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</si>
  <si>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</si>
  <si>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</si>
  <si>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</si>
  <si>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</si>
  <si>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</si>
  <si>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</si>
  <si>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</si>
  <si>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</si>
  <si>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</si>
  <si>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</si>
  <si>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</si>
  <si>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</si>
  <si>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</si>
  <si>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</si>
  <si>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</si>
  <si>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</si>
  <si>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</si>
  <si>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</si>
  <si>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</si>
  <si>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</si>
  <si>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</si>
  <si>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</si>
  <si>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</si>
  <si>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</si>
  <si>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</si>
  <si>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</si>
  <si>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</si>
  <si>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</si>
  <si>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</si>
  <si>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</si>
  <si>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</si>
  <si>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</si>
  <si>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</si>
  <si>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</si>
  <si>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</si>
  <si>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</si>
  <si>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</si>
  <si>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</si>
  <si>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</si>
  <si>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</si>
  <si>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</si>
  <si>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</si>
  <si>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</si>
  <si>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</si>
  <si>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</si>
  <si>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</si>
  <si>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</si>
  <si>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</si>
  <si>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</si>
  <si>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</si>
  <si>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</si>
  <si>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</si>
  <si>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</si>
  <si>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</si>
  <si>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</si>
  <si>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</si>
  <si>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</si>
  <si>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</si>
  <si>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</si>
  <si>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</si>
  <si>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</si>
  <si>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</si>
  <si>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</si>
  <si>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</si>
  <si>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</si>
  <si>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</si>
  <si>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</si>
  <si>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</si>
  <si>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</si>
  <si>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</si>
  <si>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</si>
  <si>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</si>
  <si>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</si>
  <si>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</si>
  <si>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</si>
  <si>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</si>
  <si>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</si>
  <si>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</si>
  <si>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</si>
  <si>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</si>
  <si>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</si>
  <si>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</si>
  <si>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</si>
  <si>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</si>
  <si>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</si>
  <si>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</si>
  <si>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</si>
  <si>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</si>
  <si>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</si>
  <si>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</si>
  <si>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</si>
  <si>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</si>
  <si>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</si>
  <si>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</si>
  <si>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</si>
  <si>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</si>
  <si>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</si>
  <si>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</si>
  <si>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</si>
  <si>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</si>
  <si>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</si>
  <si>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</si>
  <si>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</si>
  <si>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</si>
  <si>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</si>
  <si>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</si>
  <si>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</si>
  <si>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</si>
  <si>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</si>
  <si>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</si>
  <si>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</si>
  <si>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</si>
  <si>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</si>
  <si>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</si>
  <si>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</si>
  <si>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</si>
  <si>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</si>
  <si>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</si>
  <si>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</si>
  <si>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</si>
  <si>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</si>
  <si>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</si>
  <si>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</si>
  <si>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</si>
  <si>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</si>
  <si>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</si>
  <si>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</si>
  <si>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</si>
  <si>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</si>
  <si>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</si>
  <si>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</si>
  <si>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</si>
  <si>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</si>
  <si>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</si>
  <si>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</si>
  <si>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</si>
  <si>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</si>
  <si>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</si>
  <si>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</si>
  <si>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</si>
  <si>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</si>
  <si>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</si>
  <si>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</si>
  <si>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</si>
  <si>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</si>
  <si>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</si>
  <si>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</si>
  <si>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</si>
  <si>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</si>
  <si>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</si>
  <si>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</si>
  <si>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</si>
  <si>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</si>
  <si>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</si>
  <si>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</si>
  <si>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</si>
  <si>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</si>
  <si>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</si>
  <si>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</si>
  <si>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</si>
  <si>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</si>
  <si>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</si>
  <si>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</si>
  <si>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</si>
  <si>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</si>
  <si>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</si>
  <si>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</si>
  <si>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</si>
  <si>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</si>
  <si>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</si>
  <si>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</si>
  <si>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</si>
  <si>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</si>
  <si>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</si>
  <si>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</si>
  <si>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</si>
  <si>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</si>
  <si>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</si>
  <si>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</si>
  <si>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</si>
  <si>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</si>
  <si>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</si>
  <si>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</si>
  <si>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</si>
  <si>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</si>
  <si>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</si>
  <si>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</si>
  <si>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</si>
  <si>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</si>
  <si>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</si>
  <si>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</si>
  <si>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</si>
  <si>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</si>
  <si>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</si>
  <si>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</si>
  <si>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</si>
  <si>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</si>
  <si>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</si>
  <si>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</si>
  <si>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</si>
  <si>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</si>
  <si>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</si>
  <si>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</si>
  <si>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</si>
  <si>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</si>
  <si>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</si>
  <si>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</si>
  <si>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</si>
  <si>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</si>
  <si>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</si>
  <si>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</si>
  <si>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</si>
  <si>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</si>
  <si>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</si>
  <si>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</si>
  <si>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</si>
  <si>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</si>
  <si>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</si>
  <si>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</si>
  <si>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</si>
  <si>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</si>
  <si>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</si>
  <si>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</si>
  <si>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</si>
  <si>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</si>
  <si>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</si>
  <si>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</si>
  <si>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</si>
  <si>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</si>
  <si>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</si>
  <si>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</si>
  <si>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</si>
  <si>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</si>
  <si>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</si>
  <si>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</si>
  <si>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</si>
  <si>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</si>
  <si>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</si>
  <si>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</si>
  <si>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</si>
  <si>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</si>
  <si>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</si>
  <si>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</si>
  <si>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</si>
  <si>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</si>
  <si>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</si>
  <si>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</si>
  <si>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</si>
  <si>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</si>
  <si>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</si>
  <si>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</si>
  <si>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</si>
  <si>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</si>
  <si>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</si>
  <si>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</si>
  <si>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</si>
  <si>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</si>
  <si>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</si>
  <si>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</si>
  <si>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</si>
  <si>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</si>
  <si>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</si>
  <si>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</si>
  <si>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</si>
  <si>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</si>
  <si>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</si>
  <si>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</si>
  <si>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</si>
  <si>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</si>
  <si>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</si>
  <si>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</si>
  <si>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</si>
  <si>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</si>
  <si>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</si>
  <si>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</si>
  <si>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</si>
  <si>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</si>
  <si>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</si>
  <si>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</si>
  <si>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</si>
  <si>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</si>
  <si>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</si>
  <si>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</si>
  <si>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</si>
  <si>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</si>
  <si>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</si>
  <si>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</si>
  <si>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</si>
  <si>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</si>
  <si>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</si>
  <si>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</si>
  <si>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</si>
  <si>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</si>
  <si>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</si>
  <si>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</si>
  <si>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</si>
  <si>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</si>
  <si>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</si>
  <si>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</si>
  <si>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</si>
  <si>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</si>
  <si>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</si>
  <si>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</si>
  <si>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</si>
  <si>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</si>
  <si>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</si>
  <si>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</si>
  <si>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</si>
  <si>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</si>
  <si>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</si>
  <si>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</si>
  <si>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</si>
  <si>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</si>
  <si>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</si>
  <si>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</si>
  <si>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</si>
  <si>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</si>
  <si>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</si>
  <si>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</si>
  <si>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</si>
  <si>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</si>
  <si>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</si>
  <si>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</si>
  <si>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</si>
  <si>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</si>
  <si>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</si>
  <si>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</si>
  <si>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</si>
  <si>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</si>
  <si>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</si>
  <si>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</si>
  <si>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</si>
  <si>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</si>
  <si>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</si>
  <si>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</si>
  <si>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</si>
  <si>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</si>
  <si>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</si>
  <si>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</si>
  <si>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</si>
  <si>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</si>
  <si>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</si>
  <si>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</si>
  <si>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</si>
  <si>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</si>
  <si>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</si>
  <si>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</si>
  <si>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</si>
  <si>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</si>
  <si>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</si>
  <si>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</si>
  <si>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</si>
  <si>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</si>
  <si>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</si>
  <si>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</si>
  <si>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</si>
  <si>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</si>
  <si>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</si>
  <si>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</si>
  <si>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</si>
  <si>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</si>
  <si>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</si>
  <si>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</si>
  <si>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</si>
  <si>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</si>
  <si>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</si>
  <si>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</si>
  <si>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</si>
  <si>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</si>
  <si>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</si>
  <si>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</si>
  <si>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</si>
  <si>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</si>
  <si>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</si>
  <si>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</si>
  <si>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</si>
  <si>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</si>
  <si>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</si>
  <si>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</si>
  <si>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</si>
  <si>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</si>
  <si>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</si>
  <si>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</si>
  <si>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</si>
  <si>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</si>
  <si>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</si>
  <si>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</si>
  <si>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</si>
  <si>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</si>
  <si>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</si>
  <si>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</si>
  <si>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</si>
  <si>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</si>
  <si>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</si>
  <si>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</si>
  <si>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</si>
  <si>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</si>
  <si>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</si>
  <si>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</si>
  <si>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</si>
  <si>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</si>
  <si>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</si>
  <si>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</si>
  <si>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</si>
  <si>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</si>
  <si>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</si>
  <si>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</si>
  <si>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</si>
  <si>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</si>
  <si>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</si>
  <si>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</si>
  <si>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</si>
  <si>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</si>
  <si>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</si>
  <si>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</si>
  <si>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</si>
  <si>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</si>
  <si>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</si>
  <si>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</si>
  <si>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</si>
  <si>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</si>
  <si>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</si>
  <si>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</si>
  <si>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</si>
  <si>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</si>
  <si>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</si>
  <si>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</si>
  <si>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</si>
  <si>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</si>
  <si>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</si>
  <si>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</si>
  <si>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</si>
  <si>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</si>
  <si>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</si>
  <si>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</si>
  <si>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</si>
  <si>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</si>
  <si>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</si>
  <si>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</si>
  <si>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</si>
  <si>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</si>
  <si>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</si>
  <si>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</si>
  <si>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</si>
  <si>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</si>
  <si>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</si>
  <si>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</si>
  <si>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</si>
  <si>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</si>
  <si>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</si>
  <si>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</si>
  <si>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</si>
  <si>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</si>
  <si>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</si>
  <si>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</si>
  <si>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</si>
  <si>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</si>
  <si>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</si>
  <si>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</si>
  <si>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</si>
  <si>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</si>
  <si>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</si>
  <si>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</si>
  <si>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</si>
  <si>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</si>
  <si>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</si>
  <si>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</si>
  <si>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</si>
  <si>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</si>
  <si>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</si>
  <si>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</si>
  <si>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</si>
  <si>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</si>
  <si>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</si>
  <si>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</si>
  <si>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</si>
  <si>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</si>
  <si>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</si>
  <si>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</si>
  <si>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</si>
  <si>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</si>
  <si>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</si>
  <si>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</si>
  <si>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</si>
  <si>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</si>
  <si>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</si>
  <si>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</si>
  <si>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</si>
  <si>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</si>
  <si>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</si>
  <si>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</si>
  <si>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</si>
  <si>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</si>
  <si>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</si>
  <si>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</si>
  <si>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</si>
  <si>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</si>
  <si>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</si>
  <si>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</si>
  <si>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</si>
  <si>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</si>
  <si>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</si>
  <si>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</si>
  <si>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</si>
  <si>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</si>
  <si>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</si>
  <si>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</si>
  <si>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</si>
  <si>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</si>
  <si>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</si>
  <si>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</si>
  <si>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</si>
  <si>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</si>
  <si>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</si>
  <si>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</si>
  <si>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</si>
  <si>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</si>
  <si>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</si>
  <si>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</si>
  <si>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</si>
  <si>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</si>
  <si>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</si>
  <si>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</si>
  <si>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</si>
  <si>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</si>
  <si>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</si>
  <si>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</si>
  <si>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</si>
  <si>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</si>
  <si>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</si>
  <si>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</si>
  <si>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</si>
  <si>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</si>
  <si>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</si>
  <si>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</si>
  <si>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</si>
  <si>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</si>
  <si>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</si>
  <si>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</si>
  <si>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</si>
  <si>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</si>
  <si>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</si>
  <si>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</si>
  <si>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</si>
  <si>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</si>
  <si>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</si>
  <si>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</si>
  <si>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</si>
  <si>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</si>
  <si>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</si>
  <si>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</si>
  <si>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</si>
  <si>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</si>
  <si>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</si>
  <si>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</si>
  <si>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</si>
  <si>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</si>
  <si>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</si>
  <si>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</si>
  <si>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</si>
  <si>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</si>
  <si>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</si>
  <si>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</si>
  <si>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</si>
  <si>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</si>
  <si>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</si>
  <si>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</si>
  <si>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</si>
  <si>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</si>
  <si>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</si>
  <si>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</si>
  <si>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</si>
  <si>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</si>
  <si>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</si>
  <si>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</si>
  <si>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</si>
  <si>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</si>
  <si>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</si>
  <si>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</si>
  <si>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</si>
  <si>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</si>
  <si>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</si>
  <si>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</si>
  <si>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</si>
  <si>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</si>
  <si>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</si>
  <si>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</si>
  <si>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</si>
  <si>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</si>
  <si>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</si>
  <si>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</si>
  <si>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</si>
  <si>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</si>
  <si>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</si>
  <si>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</si>
  <si>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</si>
  <si>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</si>
  <si>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</si>
  <si>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</si>
  <si>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</si>
  <si>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</si>
  <si>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</si>
  <si>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</si>
  <si>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</si>
  <si>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</si>
  <si>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</si>
  <si>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</si>
  <si>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</si>
  <si>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</si>
  <si>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</si>
  <si>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</si>
  <si>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</si>
  <si>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</si>
  <si>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</si>
  <si>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</si>
  <si>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</si>
  <si>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</si>
  <si>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</si>
  <si>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</si>
  <si>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</si>
  <si>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</si>
  <si>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</si>
  <si>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</si>
  <si>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</si>
  <si>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</si>
  <si>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</si>
  <si>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</si>
  <si>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</si>
  <si>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</si>
  <si>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</si>
  <si>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</si>
  <si>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</si>
  <si>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</si>
  <si>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</si>
  <si>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</si>
  <si>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</si>
  <si>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</si>
  <si>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</si>
  <si>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</si>
  <si>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</si>
  <si>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</si>
  <si>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</si>
  <si>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</si>
  <si>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</si>
  <si>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</si>
  <si>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</si>
  <si>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</si>
  <si>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</si>
  <si>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</si>
  <si>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</si>
  <si>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</si>
  <si>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</si>
  <si>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</si>
  <si>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</si>
  <si>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</si>
  <si>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</si>
  <si>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</si>
  <si>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</si>
  <si>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</si>
  <si>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</si>
  <si>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</si>
  <si>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</si>
  <si>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</si>
  <si>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</si>
  <si>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</si>
  <si>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</si>
  <si>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</si>
  <si>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</si>
  <si>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</si>
  <si>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</si>
  <si>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</si>
  <si>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</si>
  <si>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</si>
  <si>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</si>
  <si>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</si>
  <si>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</si>
  <si>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</si>
  <si>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</si>
  <si>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</si>
  <si>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</si>
  <si>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</si>
  <si>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</si>
  <si>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</si>
  <si>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</si>
  <si>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</si>
  <si>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</si>
  <si>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</si>
  <si>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</si>
  <si>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</si>
  <si>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</si>
  <si>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</si>
  <si>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</si>
  <si>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</si>
  <si>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</si>
  <si>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</si>
  <si>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</si>
  <si>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</si>
  <si>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</si>
  <si>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</si>
  <si>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</si>
  <si>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</si>
  <si>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</si>
  <si>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</si>
  <si>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</si>
  <si>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</si>
  <si>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</si>
  <si>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</si>
  <si>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</si>
  <si>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</si>
  <si>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</si>
  <si>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</si>
  <si>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</si>
  <si>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</si>
  <si>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</si>
  <si>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</si>
  <si>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</si>
  <si>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</si>
  <si>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</si>
  <si>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</si>
  <si>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</si>
  <si>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</si>
  <si>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</si>
  <si>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</si>
  <si>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</si>
  <si>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</si>
  <si>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</si>
  <si>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</si>
  <si>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</si>
  <si>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</si>
  <si>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</si>
  <si>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</si>
  <si>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</si>
  <si>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</si>
  <si>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</si>
  <si>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</si>
  <si>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</si>
  <si>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</si>
  <si>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</si>
  <si>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</si>
  <si>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</si>
  <si>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</si>
  <si>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</si>
  <si>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</si>
  <si>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</si>
  <si>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</si>
  <si>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</si>
  <si>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</si>
  <si>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</si>
  <si>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</si>
  <si>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</si>
  <si>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</si>
  <si>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</si>
  <si>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</si>
  <si>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</si>
  <si>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</si>
  <si>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</si>
  <si>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</si>
  <si>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</si>
  <si>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</si>
  <si>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</si>
  <si>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</si>
  <si>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</si>
  <si>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</si>
  <si>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</si>
  <si>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</si>
  <si>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</si>
  <si>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</si>
  <si>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</si>
  <si>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</si>
  <si>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</si>
  <si>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</si>
  <si>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</si>
  <si>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</si>
  <si>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</si>
  <si>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</si>
  <si>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</si>
  <si>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</si>
  <si>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</si>
  <si>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</si>
  <si>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</si>
  <si>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</si>
  <si>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</si>
  <si>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</si>
  <si>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</si>
  <si>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</si>
  <si>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</si>
  <si>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</si>
  <si>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</si>
  <si>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</si>
  <si>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</si>
  <si>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</si>
  <si>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</si>
  <si>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</si>
  <si>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</si>
  <si>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</si>
  <si>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</si>
  <si>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</si>
  <si>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</si>
  <si>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</si>
  <si>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</si>
  <si>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</si>
  <si>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</si>
  <si>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</si>
  <si>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</si>
  <si>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</si>
  <si>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</si>
  <si>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</si>
  <si>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</si>
  <si>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</si>
  <si>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</si>
  <si>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</si>
  <si>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</si>
  <si>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</si>
  <si>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</si>
  <si>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</si>
  <si>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</si>
  <si>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</si>
  <si>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</si>
  <si>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</si>
  <si>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</si>
  <si>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</si>
  <si>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</si>
  <si>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</si>
  <si>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</si>
  <si>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</si>
  <si>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</si>
  <si>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</si>
  <si>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</si>
  <si>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</si>
  <si>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</si>
  <si>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</si>
  <si>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</si>
  <si>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</si>
  <si>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</si>
  <si>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</si>
  <si>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</si>
  <si>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</si>
  <si>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</si>
  <si>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</si>
  <si>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</si>
  <si>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</si>
  <si>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</si>
  <si>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</si>
  <si>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</si>
  <si>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</si>
  <si>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</si>
  <si>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</si>
  <si>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</si>
  <si>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</si>
  <si>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</si>
  <si>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</si>
  <si>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</si>
  <si>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</si>
  <si>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</si>
  <si>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</si>
  <si>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</si>
  <si>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</si>
  <si>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</si>
  <si>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</si>
  <si>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</si>
  <si>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</si>
  <si>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</si>
  <si>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</si>
  <si>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</si>
  <si>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</si>
  <si>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</si>
  <si>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</si>
  <si>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</si>
  <si>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</si>
  <si>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</si>
  <si>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</si>
  <si>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</si>
  <si>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</si>
  <si>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</si>
  <si>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</si>
  <si>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</si>
  <si>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</si>
  <si>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</si>
  <si>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</si>
  <si>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</si>
  <si>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</si>
  <si>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</si>
  <si>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</si>
  <si>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</si>
  <si>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</si>
  <si>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</si>
  <si>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</si>
  <si>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</si>
  <si>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</si>
  <si>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</si>
  <si>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</si>
  <si>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</si>
  <si>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</si>
  <si>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</si>
  <si>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</si>
  <si>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</si>
  <si>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</si>
  <si>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</si>
  <si>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</si>
  <si>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</si>
  <si>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</si>
  <si>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</si>
  <si>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</si>
  <si>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</si>
  <si>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</si>
  <si>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</si>
  <si>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</si>
  <si>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</si>
  <si>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</si>
  <si>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</si>
  <si>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</si>
  <si>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</si>
  <si>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</si>
  <si>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</si>
  <si>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</si>
  <si>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</si>
  <si>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</si>
  <si>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</si>
  <si>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</si>
  <si>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</si>
  <si>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</si>
  <si>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</si>
  <si>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</si>
  <si>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</si>
  <si>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</si>
  <si>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</si>
  <si>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</si>
  <si>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</si>
  <si>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</si>
  <si>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</si>
  <si>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</si>
  <si>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</si>
  <si>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</si>
  <si>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</si>
  <si>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</si>
  <si>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</si>
  <si>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</si>
  <si>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</si>
  <si>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</si>
  <si>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</si>
  <si>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</si>
  <si>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</si>
  <si>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</si>
  <si>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</si>
  <si>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</si>
  <si>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</si>
  <si>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</si>
  <si>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</si>
  <si>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</si>
  <si>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</si>
  <si>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</si>
  <si>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</si>
  <si>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</si>
  <si>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</si>
  <si>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</si>
  <si>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</si>
  <si>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</si>
  <si>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</si>
  <si>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</si>
  <si>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</si>
  <si>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</si>
  <si>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</si>
  <si>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</si>
  <si>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</si>
  <si>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</si>
  <si>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</si>
  <si>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</si>
  <si>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</si>
  <si>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</si>
  <si>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</si>
  <si>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</si>
  <si>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</si>
  <si>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</si>
  <si>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</si>
  <si>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</si>
  <si>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</si>
  <si>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</si>
  <si>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</si>
  <si>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</si>
  <si>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</si>
  <si>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</si>
  <si>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</si>
  <si>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</si>
  <si>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</si>
  <si>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</si>
  <si>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</si>
  <si>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</si>
  <si>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</si>
  <si>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</si>
  <si>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</si>
  <si>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</si>
  <si>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</si>
  <si>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</si>
  <si>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</si>
  <si>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</si>
  <si>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</si>
  <si>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</si>
  <si>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</si>
  <si>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</si>
  <si>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</si>
  <si>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</si>
  <si>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</si>
  <si>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</si>
  <si>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</si>
  <si>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</si>
  <si>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</si>
  <si>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</si>
  <si>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</si>
  <si>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</si>
  <si>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</si>
  <si>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</si>
  <si>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</si>
  <si>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</si>
  <si>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</si>
  <si>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</si>
  <si>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</si>
  <si>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</si>
  <si>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</si>
  <si>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</si>
  <si>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</si>
  <si>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</si>
  <si>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</si>
  <si>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</si>
  <si>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</si>
  <si>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</si>
  <si>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</si>
  <si>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</si>
  <si>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</si>
  <si>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</si>
  <si>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</si>
  <si>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</si>
  <si>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</si>
  <si>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</si>
  <si>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</si>
  <si>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</si>
  <si>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</si>
  <si>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</si>
  <si>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</si>
  <si>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</si>
  <si>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</si>
  <si>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</si>
  <si>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</si>
  <si>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</si>
  <si>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</si>
  <si>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</si>
  <si>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</si>
  <si>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</si>
  <si>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</si>
  <si>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</si>
  <si>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</si>
  <si>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</si>
  <si>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</si>
  <si>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</si>
  <si>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</si>
  <si>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</si>
  <si>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</si>
  <si>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</si>
  <si>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</si>
  <si>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</si>
  <si>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</si>
  <si>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</si>
  <si>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</si>
  <si>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</si>
  <si>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</si>
  <si>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</si>
  <si>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</si>
  <si>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</si>
  <si>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</si>
  <si>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</si>
  <si>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</si>
  <si>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</si>
  <si>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</si>
  <si>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</si>
  <si>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</si>
  <si>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</si>
  <si>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</si>
  <si>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</si>
  <si>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</si>
  <si>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</si>
  <si>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</si>
  <si>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</si>
  <si>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</si>
  <si>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</si>
  <si>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</si>
  <si>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</si>
  <si>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</si>
  <si>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</si>
  <si>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</si>
  <si>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</si>
  <si>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</si>
  <si>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</si>
  <si>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</si>
  <si>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</si>
  <si>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</si>
  <si>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</si>
  <si>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</si>
  <si>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</si>
  <si>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</si>
  <si>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</si>
  <si>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</si>
  <si>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</si>
  <si>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</si>
  <si>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</si>
  <si>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</si>
  <si>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</si>
  <si>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</si>
  <si>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</si>
  <si>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</si>
  <si>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</si>
  <si>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</si>
  <si>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</si>
  <si>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</si>
  <si>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</si>
  <si>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</si>
  <si>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</si>
  <si>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</si>
  <si>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</si>
  <si>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</si>
  <si>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</si>
  <si>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</si>
  <si>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</si>
  <si>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</si>
  <si>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</si>
  <si>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</si>
  <si>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</si>
  <si>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</si>
  <si>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</si>
  <si>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</si>
  <si>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</si>
  <si>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</si>
  <si>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</si>
  <si>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</si>
  <si>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</si>
  <si>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</si>
  <si>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</si>
  <si>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</si>
  <si>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</si>
  <si>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</si>
  <si>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</si>
  <si>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</si>
  <si>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</si>
  <si>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</si>
  <si>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</si>
  <si>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</si>
  <si>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</si>
  <si>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</si>
  <si>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</si>
  <si>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</si>
  <si>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</si>
  <si>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</si>
  <si>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</si>
  <si>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</si>
  <si>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</si>
  <si>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</si>
  <si>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</si>
  <si>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</si>
  <si>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</si>
  <si>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</si>
  <si>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</si>
  <si>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</si>
  <si>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</si>
  <si>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</si>
  <si>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</si>
  <si>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</si>
  <si>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</si>
  <si>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</si>
  <si>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</si>
  <si>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</si>
  <si>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</si>
  <si>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</si>
  <si>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</si>
  <si>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</si>
  <si>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</si>
  <si>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</si>
  <si>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</si>
  <si>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</si>
  <si>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</si>
  <si>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</si>
  <si>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</si>
  <si>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</si>
  <si>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</si>
  <si>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</si>
  <si>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</si>
  <si>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</si>
  <si>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</si>
  <si>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</si>
  <si>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</si>
  <si>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</si>
  <si>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</si>
  <si>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</si>
  <si>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</si>
  <si>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</si>
  <si>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</si>
  <si>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</si>
  <si>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</si>
  <si>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</si>
  <si>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</si>
  <si>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</si>
  <si>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</si>
  <si>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</si>
  <si>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</si>
  <si>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</si>
  <si>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</si>
  <si>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</si>
  <si>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</si>
  <si>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</si>
  <si>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</si>
  <si>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</si>
  <si>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</si>
  <si>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</si>
  <si>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</si>
  <si>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</si>
  <si>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</si>
  <si>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</si>
  <si>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</si>
  <si>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</si>
  <si>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</si>
  <si>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</si>
  <si>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</si>
  <si>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</si>
  <si>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</si>
  <si>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</si>
  <si>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</si>
  <si>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</si>
  <si>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</si>
  <si>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</si>
  <si>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</si>
  <si>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</si>
  <si>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</si>
  <si>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</si>
  <si>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</si>
  <si>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</si>
  <si>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</si>
  <si>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</si>
  <si>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</si>
  <si>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</si>
  <si>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</si>
  <si>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</si>
  <si>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</si>
  <si>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</si>
  <si>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</si>
  <si>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</si>
  <si>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</si>
  <si>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</si>
  <si>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</si>
  <si>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</si>
  <si>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</si>
  <si>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</si>
  <si>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</si>
  <si>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</si>
  <si>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</si>
  <si>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</si>
  <si>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</si>
  <si>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</si>
  <si>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</si>
  <si>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</si>
  <si>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</si>
  <si>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</si>
  <si>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</si>
  <si>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</si>
  <si>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</si>
  <si>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</si>
  <si>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</si>
  <si>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</si>
  <si>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</si>
  <si>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</si>
  <si>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</si>
  <si>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</si>
  <si>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</si>
  <si>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</si>
  <si>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</si>
  <si>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</si>
  <si>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</si>
  <si>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</si>
  <si>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</si>
  <si>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</si>
  <si>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</si>
  <si>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</si>
  <si>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</si>
  <si>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</si>
  <si>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</si>
  <si>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</si>
  <si>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</si>
  <si>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</si>
  <si>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</si>
  <si>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</si>
  <si>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</si>
  <si>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</si>
  <si>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</si>
  <si>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</si>
  <si>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</si>
  <si>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</si>
  <si>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</si>
  <si>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</si>
  <si>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</si>
  <si>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</si>
  <si>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</si>
  <si>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</si>
  <si>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</si>
  <si>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</si>
  <si>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</si>
  <si>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</si>
  <si>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</si>
  <si>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</si>
  <si>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</si>
  <si>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</si>
  <si>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</si>
  <si>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</si>
  <si>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</si>
  <si>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</si>
  <si>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</si>
  <si>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</si>
  <si>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</si>
  <si>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</si>
  <si>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</si>
  <si>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</si>
  <si>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</si>
  <si>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</si>
  <si>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</si>
  <si>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</si>
  <si>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</si>
  <si>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</si>
  <si>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</si>
  <si>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</si>
  <si>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</si>
  <si>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</si>
  <si>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</si>
  <si>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</si>
  <si>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</si>
  <si>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</si>
  <si>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</si>
  <si>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</si>
  <si>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</si>
  <si>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</si>
  <si>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</si>
  <si>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</si>
  <si>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</si>
  <si>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</si>
  <si>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</si>
  <si>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</si>
  <si>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</si>
  <si>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</si>
  <si>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</si>
  <si>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</si>
  <si>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</si>
  <si>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</si>
  <si>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</si>
  <si>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</si>
  <si>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</si>
  <si>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</si>
  <si>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</si>
  <si>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</si>
  <si>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</si>
  <si>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</si>
  <si>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</si>
  <si>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</si>
  <si>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</si>
  <si>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</si>
  <si>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</si>
  <si>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</si>
  <si>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</si>
  <si>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</si>
  <si>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</si>
  <si>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</si>
  <si>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</si>
  <si>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</si>
  <si>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</si>
  <si>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</si>
  <si>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</si>
  <si>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</si>
  <si>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</si>
  <si>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</si>
  <si>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</si>
  <si>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</si>
  <si>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</si>
  <si>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</si>
  <si>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</si>
  <si>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</si>
  <si>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</si>
  <si>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</si>
  <si>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</si>
  <si>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</si>
  <si>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</si>
  <si>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</si>
  <si>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</si>
  <si>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</si>
  <si>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</si>
  <si>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</si>
  <si>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</si>
  <si>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</si>
  <si>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</si>
  <si>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</si>
  <si>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</si>
  <si>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</si>
  <si>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</si>
  <si>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</si>
  <si>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</si>
  <si>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</si>
  <si>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</si>
  <si>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</si>
  <si>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</si>
  <si>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</si>
  <si>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</si>
  <si>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</si>
  <si>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</si>
  <si>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</si>
  <si>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</si>
  <si>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</si>
  <si>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</si>
  <si>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</si>
  <si>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</si>
  <si>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</si>
  <si>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</si>
  <si>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</si>
  <si>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</si>
  <si>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</si>
  <si>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</si>
  <si>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</si>
  <si>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</si>
  <si>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</si>
  <si>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</si>
  <si>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</si>
  <si>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</si>
  <si>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</si>
  <si>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</si>
  <si>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</si>
  <si>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</si>
  <si>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</si>
  <si>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</si>
  <si>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</si>
  <si>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</si>
  <si>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</si>
  <si>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</si>
  <si>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</si>
  <si>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</si>
  <si>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</si>
  <si>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</si>
  <si>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</si>
  <si>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</si>
  <si>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</si>
  <si>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</si>
  <si>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</si>
  <si>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</si>
  <si>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</si>
  <si>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</si>
  <si>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</si>
  <si>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</si>
  <si>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</si>
  <si>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</si>
  <si>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</si>
  <si>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</si>
  <si>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</si>
  <si>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</si>
  <si>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</si>
  <si>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</si>
  <si>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</si>
  <si>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</si>
  <si>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</si>
  <si>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</si>
  <si>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</si>
  <si>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</si>
  <si>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</si>
  <si>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</si>
  <si>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</si>
  <si>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</si>
  <si>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</si>
  <si>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</si>
  <si>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</si>
  <si>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</si>
  <si>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</si>
  <si>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</si>
  <si>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</si>
  <si>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</si>
  <si>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</si>
  <si>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</si>
  <si>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</si>
  <si>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</si>
  <si>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</si>
  <si>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</si>
  <si>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</si>
  <si>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</si>
  <si>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</si>
  <si>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</si>
  <si>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</si>
  <si>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</si>
  <si>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</si>
  <si>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</si>
  <si>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</si>
  <si>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</si>
  <si>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</si>
  <si>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</si>
  <si>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</si>
  <si>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</si>
  <si>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</si>
  <si>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</si>
  <si>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</si>
  <si>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</si>
  <si>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</si>
  <si>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</si>
  <si>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</si>
  <si>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</si>
  <si>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</si>
  <si>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</si>
  <si>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</si>
  <si>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</si>
  <si>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</si>
  <si>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</si>
  <si>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</si>
  <si>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</si>
  <si>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</si>
  <si>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</si>
  <si>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</si>
  <si>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</si>
  <si>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</si>
  <si>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</si>
  <si>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</si>
  <si>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</si>
  <si>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</si>
  <si>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</si>
  <si>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</si>
  <si>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</si>
  <si>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</si>
  <si>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</si>
  <si>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</si>
  <si>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</si>
  <si>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</si>
  <si>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</si>
  <si>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</si>
  <si>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</si>
  <si>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</si>
  <si>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</si>
  <si>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</si>
  <si>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</si>
  <si>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</si>
  <si>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</si>
  <si>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</si>
  <si>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</si>
  <si>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</si>
  <si>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</si>
  <si>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</si>
  <si>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</si>
  <si>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</si>
  <si>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</si>
  <si>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</si>
  <si>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</si>
  <si>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</si>
  <si>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</si>
  <si>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</si>
  <si>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</si>
  <si>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</si>
  <si>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</si>
  <si>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</si>
  <si>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</si>
  <si>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</si>
  <si>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</si>
  <si>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</si>
  <si>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</si>
  <si>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</si>
  <si>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</si>
  <si>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</si>
  <si>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</si>
  <si>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</si>
  <si>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</si>
  <si>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</si>
  <si>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</si>
  <si>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</si>
  <si>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</si>
  <si>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</si>
  <si>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</si>
  <si>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</si>
  <si>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</si>
  <si>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</si>
  <si>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</si>
  <si>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</si>
  <si>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</si>
  <si>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</si>
  <si>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</si>
  <si>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</si>
  <si>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</si>
  <si>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</si>
  <si>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</si>
  <si>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</si>
  <si>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</si>
  <si>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</si>
  <si>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</si>
  <si>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</si>
  <si>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</si>
  <si>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</si>
  <si>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</si>
  <si>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</si>
  <si>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</si>
  <si>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</si>
  <si>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</si>
  <si>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</si>
  <si>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</si>
  <si>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</si>
  <si>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</si>
  <si>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</si>
  <si>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</si>
  <si>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</si>
  <si>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</si>
  <si>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</si>
  <si>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</si>
  <si>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</si>
  <si>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</si>
  <si>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</si>
  <si>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</si>
  <si>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</si>
  <si>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</si>
  <si>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</si>
  <si>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</si>
  <si>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</si>
  <si>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</si>
  <si>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</si>
  <si>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</si>
  <si>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</si>
  <si>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</si>
  <si>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</si>
  <si>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</si>
  <si>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</si>
  <si>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</si>
  <si>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</si>
  <si>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</si>
  <si>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</si>
  <si>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</si>
  <si>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</si>
  <si>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</si>
  <si>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</si>
  <si>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</si>
  <si>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</si>
  <si>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</si>
  <si>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</si>
  <si>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</si>
  <si>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</si>
  <si>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</si>
  <si>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</si>
  <si>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</si>
  <si>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</si>
  <si>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</si>
  <si>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</si>
  <si>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</si>
  <si>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</si>
  <si>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</si>
  <si>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</si>
  <si>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</si>
  <si>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</si>
  <si>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</si>
  <si>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</si>
  <si>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</si>
  <si>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</si>
  <si>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</si>
  <si>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</si>
  <si>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</si>
  <si>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</si>
  <si>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</si>
  <si>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</si>
  <si>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</si>
  <si>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</si>
  <si>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</si>
  <si>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</si>
  <si>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</si>
  <si>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</si>
  <si>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</si>
  <si>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</si>
  <si>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</si>
  <si>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</si>
  <si>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</si>
  <si>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</si>
  <si>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</si>
  <si>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</si>
  <si>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</si>
  <si>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</si>
  <si>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</si>
  <si>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</si>
  <si>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</si>
  <si>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</si>
  <si>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</si>
  <si>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</si>
  <si>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</si>
  <si>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</si>
  <si>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</si>
  <si>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</si>
  <si>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</si>
  <si>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</si>
  <si>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</si>
  <si>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</si>
  <si>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</si>
  <si>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</si>
  <si>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</si>
  <si>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</si>
  <si>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</si>
  <si>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</si>
  <si>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</si>
  <si>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</si>
  <si>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</si>
  <si>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</si>
  <si>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</si>
  <si>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</si>
  <si>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</si>
  <si>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</si>
  <si>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</si>
  <si>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</si>
  <si>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</si>
  <si>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</si>
  <si>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</si>
  <si>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</si>
  <si>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</si>
  <si>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</si>
  <si>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</si>
  <si>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</si>
  <si>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</si>
  <si>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</si>
  <si>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</si>
  <si>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</si>
  <si>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</si>
  <si>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</si>
  <si>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</si>
  <si>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</si>
  <si>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</si>
  <si>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</si>
  <si>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</si>
  <si>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</si>
  <si>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</si>
  <si>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</si>
  <si>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</si>
  <si>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</si>
  <si>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</si>
  <si>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</si>
  <si>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</si>
  <si>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</si>
  <si>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</si>
  <si>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</si>
  <si>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</si>
  <si>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</si>
  <si>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</si>
  <si>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</si>
  <si>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</si>
  <si>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</si>
  <si>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</si>
  <si>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</si>
  <si>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</si>
  <si>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</si>
  <si>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</si>
  <si>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</si>
  <si>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</si>
  <si>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</si>
  <si>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</si>
  <si>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</si>
  <si>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</si>
  <si>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</si>
  <si>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</si>
  <si>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</si>
  <si>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</si>
  <si>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</si>
  <si>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</si>
  <si>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</si>
  <si>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</si>
  <si>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</si>
  <si>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</si>
  <si>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</si>
  <si>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</si>
  <si>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</si>
  <si>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</si>
  <si>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</si>
  <si>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</si>
  <si>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</si>
  <si>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</si>
  <si>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</si>
  <si>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</si>
  <si>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</si>
  <si>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</si>
  <si>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</si>
  <si>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</si>
  <si>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</si>
  <si>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</si>
  <si>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</si>
  <si>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</si>
  <si>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</si>
  <si>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</si>
  <si>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</si>
  <si>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</si>
  <si>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</si>
  <si>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</si>
  <si>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</si>
  <si>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</si>
  <si>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</si>
  <si>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</si>
  <si>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</si>
  <si>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</si>
  <si>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</si>
  <si>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</si>
  <si>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</si>
  <si>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</si>
  <si>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</si>
  <si>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</si>
  <si>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</si>
  <si>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</si>
  <si>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</si>
  <si>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</si>
  <si>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</si>
  <si>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</si>
  <si>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</si>
  <si>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</si>
  <si>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</si>
  <si>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</si>
  <si>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</si>
  <si>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</si>
  <si>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</si>
  <si>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</si>
  <si>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</si>
  <si>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</si>
  <si>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</si>
  <si>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</si>
  <si>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</si>
  <si>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</si>
  <si>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</si>
  <si>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</si>
  <si>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</si>
  <si>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</si>
  <si>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</si>
  <si>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</si>
  <si>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</si>
  <si>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</si>
  <si>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</si>
  <si>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</si>
  <si>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</si>
  <si>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</si>
  <si>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</si>
  <si>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</si>
  <si>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</si>
  <si>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</si>
  <si>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</si>
  <si>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</si>
  <si>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</si>
  <si>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</si>
  <si>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</si>
  <si>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</si>
  <si>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</si>
  <si>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</si>
  <si>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</si>
  <si>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</si>
  <si>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</si>
  <si>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</si>
  <si>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</si>
  <si>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</si>
  <si>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</si>
  <si>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</si>
  <si>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</si>
  <si>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</si>
  <si>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</si>
  <si>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</si>
  <si>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</si>
  <si>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</si>
  <si>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</si>
  <si>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</si>
  <si>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</si>
  <si>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</si>
  <si>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</si>
  <si>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</si>
  <si>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</si>
  <si>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</si>
  <si>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</si>
  <si>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</si>
  <si>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</si>
  <si>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</si>
  <si>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</si>
  <si>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</si>
  <si>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</si>
  <si>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</si>
  <si>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</si>
  <si>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</si>
  <si>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</si>
  <si>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</si>
  <si>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</si>
  <si>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</si>
  <si>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</si>
  <si>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</si>
  <si>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</si>
  <si>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</si>
  <si>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</si>
  <si>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</si>
  <si>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</si>
  <si>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</si>
  <si>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</si>
  <si>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</si>
  <si>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</si>
  <si>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</si>
  <si>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</si>
  <si>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</si>
  <si>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</si>
  <si>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</si>
  <si>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</si>
  <si>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</si>
  <si>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</si>
  <si>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</si>
  <si>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</si>
  <si>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</si>
  <si>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</si>
  <si>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</si>
  <si>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</si>
  <si>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</si>
  <si>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</si>
  <si>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</si>
  <si>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</si>
  <si>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</si>
  <si>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</si>
  <si>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</si>
  <si>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</si>
  <si>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</si>
  <si>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</si>
  <si>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</si>
  <si>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</si>
  <si>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</si>
  <si>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</si>
  <si>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</si>
  <si>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</si>
  <si>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</si>
  <si>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</si>
  <si>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</si>
  <si>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</si>
  <si>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</si>
  <si>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</si>
  <si>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</si>
  <si>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</si>
  <si>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</si>
  <si>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</si>
  <si>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</si>
  <si>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</si>
  <si>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</si>
  <si>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</si>
  <si>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</si>
  <si>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</si>
  <si>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</si>
  <si>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</si>
  <si>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</si>
  <si>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</si>
  <si>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</si>
  <si>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</si>
  <si>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</si>
  <si>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</si>
  <si>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</si>
  <si>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</si>
  <si>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</si>
  <si>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</si>
  <si>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</si>
  <si>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</si>
  <si>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</si>
  <si>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</si>
  <si>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</si>
  <si>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</si>
  <si>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</si>
  <si>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</si>
  <si>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</si>
  <si>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</si>
  <si>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</si>
  <si>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</si>
  <si>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</si>
  <si>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</si>
  <si>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</si>
  <si>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</si>
  <si>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</si>
  <si>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</si>
  <si>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</si>
  <si>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</si>
  <si>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</si>
  <si>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</si>
  <si>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</si>
  <si>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</si>
  <si>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</si>
  <si>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</si>
  <si>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</si>
  <si>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</si>
  <si>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</si>
  <si>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</si>
  <si>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</si>
  <si>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</si>
  <si>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</si>
  <si>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</si>
  <si>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</si>
  <si>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</si>
  <si>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</si>
  <si>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</si>
  <si>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</si>
  <si>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</si>
  <si>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</si>
  <si>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</si>
  <si>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</si>
  <si>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</si>
  <si>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</si>
  <si>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</si>
  <si>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</si>
  <si>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</si>
  <si>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</si>
  <si>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</si>
  <si>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</si>
  <si>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</si>
  <si>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</si>
  <si>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</si>
  <si>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</si>
  <si>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</si>
  <si>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</si>
  <si>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</si>
  <si>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</si>
  <si>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</si>
  <si>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</si>
  <si>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</si>
  <si>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</si>
  <si>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</si>
  <si>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</si>
  <si>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</si>
  <si>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</si>
  <si>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</si>
  <si>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</si>
  <si>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</si>
  <si>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</si>
  <si>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</si>
  <si>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</si>
  <si>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</si>
  <si>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</si>
  <si>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</si>
  <si>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</si>
  <si>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</si>
  <si>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</si>
  <si>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</si>
  <si>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</si>
  <si>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</si>
  <si>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</si>
  <si>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</si>
  <si>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</si>
  <si>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</si>
  <si>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</si>
  <si>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</si>
  <si>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</si>
  <si>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</si>
  <si>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</si>
  <si>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</si>
  <si>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</si>
  <si>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</si>
  <si>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</si>
  <si>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</si>
  <si>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</si>
  <si>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</si>
  <si>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</si>
  <si>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</si>
  <si>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</si>
  <si>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</si>
  <si>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</si>
  <si>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</si>
  <si>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</si>
  <si>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</si>
  <si>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</si>
  <si>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</si>
  <si>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</si>
  <si>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</si>
  <si>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</si>
  <si>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</si>
  <si>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</si>
  <si>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</si>
  <si>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</si>
  <si>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</si>
  <si>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</si>
  <si>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</si>
  <si>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</si>
  <si>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</si>
  <si>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</si>
  <si>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</si>
  <si>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</si>
  <si>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</si>
  <si>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</si>
  <si>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</si>
  <si>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</si>
  <si>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</si>
  <si>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</si>
  <si>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</si>
  <si>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</si>
  <si>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</si>
  <si>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</si>
  <si>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</si>
  <si>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</si>
  <si>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</si>
  <si>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</si>
  <si>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</si>
  <si>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</si>
  <si>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</si>
  <si>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</si>
  <si>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</si>
  <si>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</si>
  <si>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</si>
  <si>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</si>
  <si>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</si>
  <si>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</si>
  <si>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</si>
  <si>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</si>
  <si>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</si>
  <si>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</si>
  <si>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</si>
  <si>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</si>
  <si>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</si>
  <si>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</si>
  <si>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</si>
  <si>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</si>
  <si>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</si>
  <si>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</si>
  <si>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</si>
  <si>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</si>
  <si>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</si>
  <si>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</si>
  <si>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</si>
  <si>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</si>
  <si>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</si>
  <si>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</si>
  <si>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</si>
  <si>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</si>
  <si>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</si>
  <si>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</si>
  <si>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</si>
  <si>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</si>
  <si>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</si>
  <si>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</si>
  <si>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</si>
  <si>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</si>
  <si>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</si>
  <si>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</si>
  <si>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</si>
  <si>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</si>
  <si>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</si>
  <si>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</si>
  <si>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</si>
  <si>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</si>
  <si>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</si>
  <si>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</si>
  <si>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</si>
  <si>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</si>
  <si>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</si>
  <si>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</si>
  <si>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</si>
  <si>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</si>
  <si>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</si>
  <si>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</si>
  <si>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</si>
  <si>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</si>
  <si>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</si>
  <si>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</si>
  <si>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</si>
  <si>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</si>
  <si>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</si>
  <si>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</si>
  <si>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</si>
  <si>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</si>
  <si>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</si>
  <si>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</si>
  <si>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</si>
  <si>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</si>
  <si>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</si>
  <si>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</si>
  <si>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</si>
  <si>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</si>
  <si>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</si>
  <si>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</si>
  <si>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</si>
  <si>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</si>
  <si>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</si>
  <si>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</si>
  <si>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</si>
  <si>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</si>
  <si>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</si>
  <si>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</si>
  <si>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</si>
  <si>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</si>
  <si>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</si>
  <si>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</si>
  <si>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</si>
  <si>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</si>
  <si>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</si>
  <si>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</si>
  <si>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</si>
  <si>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</si>
  <si>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</si>
  <si>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</si>
  <si>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</si>
  <si>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</si>
  <si>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</si>
  <si>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</si>
  <si>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</si>
  <si>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</si>
  <si>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</si>
  <si>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</si>
  <si>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</si>
  <si>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</si>
  <si>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</si>
  <si>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</si>
  <si>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</si>
  <si>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</si>
  <si>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</si>
  <si>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</si>
  <si>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</si>
  <si>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</si>
  <si>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</si>
  <si>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</si>
  <si>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</si>
  <si>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</si>
  <si>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</si>
  <si>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</si>
  <si>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</si>
  <si>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</si>
  <si>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</si>
  <si>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</si>
  <si>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</si>
  <si>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</si>
  <si>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</si>
  <si>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</si>
  <si>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</si>
  <si>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</si>
  <si>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</si>
  <si>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</si>
  <si>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</si>
  <si>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</si>
  <si>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</si>
  <si>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</si>
  <si>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</si>
  <si>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</si>
  <si>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</si>
  <si>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</si>
  <si>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</si>
  <si>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</si>
  <si>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</si>
  <si>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</si>
  <si>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</si>
  <si>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</si>
  <si>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</si>
  <si>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</si>
  <si>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</si>
  <si>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</si>
  <si>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</si>
  <si>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</si>
  <si>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</si>
  <si>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</si>
  <si>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</si>
  <si>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</si>
  <si>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</si>
  <si>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</si>
  <si>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</si>
  <si>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</si>
  <si>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</si>
  <si>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</si>
  <si>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</si>
  <si>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</si>
  <si>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</si>
  <si>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</si>
  <si>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</si>
  <si>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</si>
  <si>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</si>
  <si>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</si>
  <si>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</si>
  <si>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</si>
  <si>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</si>
  <si>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</si>
  <si>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</si>
  <si>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</si>
  <si>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</si>
  <si>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</si>
  <si>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</si>
  <si>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</si>
  <si>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</si>
  <si>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</si>
  <si>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</si>
  <si>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</si>
  <si>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</si>
  <si>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</si>
  <si>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</si>
  <si>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</si>
  <si>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</si>
  <si>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</si>
  <si>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</si>
  <si>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</si>
  <si>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</si>
  <si>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</si>
  <si>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</si>
  <si>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</si>
  <si>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</si>
  <si>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</si>
  <si>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</si>
  <si>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</si>
  <si>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</si>
  <si>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</si>
  <si>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</si>
  <si>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</si>
  <si>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</si>
  <si>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</si>
  <si>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</si>
  <si>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</si>
  <si>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</si>
  <si>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</si>
  <si>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</si>
  <si>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</si>
  <si>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</si>
  <si>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</si>
  <si>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</si>
  <si>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</si>
  <si>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</si>
  <si>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</si>
  <si>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</si>
  <si>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</si>
  <si>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</si>
  <si>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</si>
  <si>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</si>
  <si>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</si>
  <si>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</si>
  <si>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</si>
  <si>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</si>
  <si>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</si>
  <si>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</si>
  <si>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</si>
  <si>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</si>
  <si>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</si>
  <si>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</si>
  <si>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</si>
  <si>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</si>
  <si>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</si>
  <si>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</si>
  <si>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</si>
  <si>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</si>
  <si>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</si>
  <si>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</si>
  <si>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</si>
  <si>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</si>
  <si>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</si>
  <si>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</si>
  <si>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</si>
  <si>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</si>
  <si>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</si>
  <si>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</si>
  <si>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</si>
  <si>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</si>
  <si>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</si>
  <si>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</si>
  <si>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</si>
  <si>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</si>
  <si>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</si>
  <si>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</si>
  <si>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</si>
  <si>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</si>
  <si>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</si>
  <si>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</si>
  <si>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</si>
  <si>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</si>
  <si>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</si>
  <si>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</si>
  <si>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</si>
  <si>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</si>
  <si>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</si>
  <si>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</si>
  <si>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</si>
  <si>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</si>
  <si>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</si>
  <si>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</si>
  <si>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</si>
  <si>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</si>
  <si>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</si>
  <si>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</si>
  <si>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</si>
  <si>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</si>
  <si>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</si>
  <si>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</si>
  <si>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</si>
  <si>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</si>
  <si>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</si>
  <si>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</si>
  <si>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</si>
  <si>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</si>
  <si>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</si>
  <si>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</si>
  <si>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</si>
  <si>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</si>
  <si>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</si>
  <si>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</si>
  <si>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</si>
  <si>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</si>
  <si>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</si>
  <si>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</si>
  <si>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</si>
  <si>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</si>
  <si>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</si>
  <si>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</si>
  <si>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</si>
  <si>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</si>
  <si>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</si>
  <si>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</si>
  <si>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</si>
  <si>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</si>
  <si>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</si>
  <si>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</si>
  <si>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</si>
  <si>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</si>
  <si>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</si>
  <si>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</si>
  <si>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</si>
  <si>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</si>
  <si>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</si>
  <si>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</si>
  <si>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</si>
  <si>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</si>
  <si>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</si>
  <si>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</si>
  <si>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</si>
  <si>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</si>
  <si>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</si>
  <si>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</si>
  <si>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</si>
  <si>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</si>
  <si>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</si>
  <si>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</si>
  <si>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</si>
  <si>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</si>
  <si>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</si>
  <si>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</si>
  <si>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</si>
  <si>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</si>
  <si>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</si>
  <si>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</si>
  <si>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</si>
  <si>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</si>
  <si>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</si>
  <si>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</si>
  <si>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</si>
  <si>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</si>
  <si>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</si>
  <si>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</si>
  <si>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</si>
  <si>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</si>
  <si>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</si>
  <si>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</si>
  <si>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</si>
  <si>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</si>
  <si>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</si>
  <si>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</si>
  <si>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</si>
  <si>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</si>
  <si>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</si>
  <si>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</si>
  <si>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</si>
  <si>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</si>
  <si>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</si>
  <si>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</si>
  <si>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</si>
  <si>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</si>
  <si>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</si>
  <si>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</si>
  <si>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</si>
  <si>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</si>
  <si>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</si>
  <si>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</si>
  <si>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</si>
  <si>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</si>
  <si>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</si>
  <si>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</si>
  <si>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</si>
  <si>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</si>
  <si>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</si>
  <si>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</si>
  <si>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</si>
  <si>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</si>
  <si>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</si>
  <si>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</si>
  <si>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</si>
  <si>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</si>
  <si>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</si>
  <si>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</si>
  <si>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</si>
  <si>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</si>
  <si>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</si>
  <si>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</si>
  <si>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</si>
  <si>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</si>
  <si>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</si>
  <si>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</si>
  <si>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</si>
  <si>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</si>
  <si>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</si>
  <si>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</si>
  <si>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</si>
  <si>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</si>
  <si>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</si>
  <si>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</si>
  <si>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</si>
  <si>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</si>
  <si>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</si>
  <si>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</si>
  <si>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</si>
  <si>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</si>
  <si>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</si>
  <si>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</si>
  <si>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</si>
  <si>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</si>
  <si>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</si>
  <si>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</si>
  <si>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</si>
  <si>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</si>
  <si>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</si>
  <si>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</si>
  <si>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</si>
  <si>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</si>
  <si>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</si>
  <si>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</si>
  <si>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</si>
  <si>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</si>
  <si>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</si>
  <si>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</si>
  <si>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</si>
  <si>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</si>
  <si>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</si>
  <si>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</si>
  <si>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</si>
  <si>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</si>
  <si>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</si>
  <si>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</si>
  <si>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</si>
  <si>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</si>
  <si>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</si>
  <si>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</si>
  <si>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</si>
  <si>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</si>
  <si>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</si>
  <si>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</si>
  <si>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</si>
  <si>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</si>
  <si>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</si>
  <si>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</si>
  <si>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</si>
  <si>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</si>
  <si>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</si>
  <si>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</si>
  <si>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</si>
  <si>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</si>
  <si>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</si>
  <si>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</si>
  <si>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</si>
  <si>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</si>
  <si>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</si>
  <si>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</si>
  <si>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</si>
  <si>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</si>
  <si>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</si>
  <si>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</si>
  <si>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</si>
  <si>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</si>
  <si>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</si>
  <si>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</si>
  <si>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</si>
  <si>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</si>
  <si>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</si>
  <si>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</si>
  <si>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</si>
  <si>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</si>
  <si>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</si>
  <si>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</si>
  <si>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</si>
  <si>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</si>
  <si>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</si>
  <si>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</si>
  <si>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</si>
  <si>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</si>
  <si>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</si>
  <si>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</si>
  <si>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</si>
  <si>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</si>
  <si>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</si>
  <si>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</si>
  <si>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</si>
  <si>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</si>
  <si>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</si>
  <si>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</si>
  <si>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</si>
  <si>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</si>
  <si>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</si>
  <si>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</si>
  <si>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</si>
  <si>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</si>
  <si>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</si>
  <si>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</si>
  <si>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</si>
  <si>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</si>
  <si>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</si>
  <si>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</si>
  <si>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</si>
  <si>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</si>
  <si>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</si>
  <si>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</si>
  <si>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</si>
  <si>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</si>
  <si>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</si>
  <si>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</si>
  <si>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</si>
  <si>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</si>
  <si>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</si>
  <si>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</si>
  <si>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</si>
  <si>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</si>
  <si>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</si>
  <si>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</si>
  <si>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</si>
  <si>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</si>
  <si>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</si>
  <si>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</si>
  <si>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</si>
  <si>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</si>
  <si>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</si>
  <si>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</si>
  <si>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</si>
  <si>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</si>
  <si>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</si>
  <si>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</si>
  <si>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</si>
  <si>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</si>
  <si>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</si>
  <si>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</si>
  <si>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</si>
  <si>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</si>
  <si>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</si>
  <si>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</si>
  <si>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</si>
  <si>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</si>
  <si>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</si>
  <si>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</si>
  <si>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</si>
  <si>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</si>
  <si>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</si>
  <si>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</si>
  <si>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</si>
  <si>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</si>
  <si>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</si>
  <si>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</si>
  <si>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</si>
  <si>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</si>
  <si>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</si>
  <si>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</si>
  <si>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</si>
  <si>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</si>
  <si>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</si>
  <si>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</si>
  <si>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</si>
  <si>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</si>
  <si>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</si>
  <si>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</si>
  <si>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</si>
  <si>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</si>
  <si>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</si>
  <si>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</si>
  <si>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</si>
  <si>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</si>
  <si>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</si>
  <si>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</si>
  <si>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</si>
  <si>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</si>
  <si>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</si>
  <si>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</si>
  <si>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</si>
  <si>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</si>
  <si>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</si>
  <si>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</si>
  <si>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</si>
  <si>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</si>
  <si>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</si>
  <si>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</si>
  <si>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</si>
  <si>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</si>
  <si>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</si>
  <si>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</si>
  <si>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</si>
  <si>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</si>
  <si>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</si>
  <si>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</si>
  <si>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</si>
  <si>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</si>
  <si>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</si>
  <si>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</si>
  <si>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</si>
  <si>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</si>
  <si>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</si>
  <si>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</si>
  <si>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</si>
  <si>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</si>
  <si>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</si>
  <si>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</si>
  <si>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</si>
  <si>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</si>
  <si>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</si>
  <si>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</si>
  <si>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</si>
  <si>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</si>
  <si>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</si>
  <si>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</si>
  <si>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</si>
  <si>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</si>
  <si>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</si>
  <si>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</si>
  <si>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</si>
  <si>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</si>
  <si>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</si>
  <si>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</si>
  <si>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</si>
  <si>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</si>
  <si>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</si>
  <si>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</si>
  <si>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</si>
  <si>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</si>
  <si>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</si>
  <si>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</si>
  <si>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</si>
  <si>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</si>
  <si>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</si>
  <si>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</si>
  <si>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</si>
  <si>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</si>
  <si>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</si>
  <si>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</si>
  <si>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</si>
  <si>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</si>
  <si>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</si>
  <si>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</si>
  <si>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</si>
  <si>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</si>
  <si>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</si>
  <si>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</si>
  <si>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</si>
  <si>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</si>
  <si>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</si>
  <si>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</si>
  <si>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</si>
  <si>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</si>
  <si>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</si>
  <si>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</si>
  <si>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</si>
  <si>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</si>
  <si>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</si>
  <si>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</si>
  <si>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</si>
  <si>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</si>
  <si>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</si>
  <si>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</si>
  <si>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</si>
  <si>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</si>
  <si>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</si>
  <si>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</si>
  <si>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</si>
  <si>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</si>
  <si>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</si>
  <si>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</si>
  <si>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</si>
  <si>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</si>
  <si>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</si>
  <si>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</si>
  <si>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</si>
  <si>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</si>
  <si>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</si>
  <si>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</si>
  <si>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</si>
  <si>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</si>
  <si>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</si>
  <si>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</si>
  <si>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</si>
  <si>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</si>
  <si>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</si>
  <si>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</si>
  <si>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</si>
  <si>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</si>
  <si>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</si>
  <si>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</si>
  <si>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</si>
  <si>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</si>
  <si>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</si>
  <si>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</si>
  <si>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</si>
  <si>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</si>
  <si>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</si>
  <si>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</si>
  <si>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</si>
  <si>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</si>
  <si>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</si>
  <si>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</si>
  <si>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</si>
  <si>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</si>
  <si>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</si>
  <si>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</si>
  <si>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</si>
  <si>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</si>
  <si>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</si>
  <si>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</si>
  <si>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</si>
  <si>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</si>
  <si>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</si>
  <si>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</si>
  <si>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</si>
  <si>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</si>
  <si>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</si>
  <si>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</si>
  <si>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</si>
  <si>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</si>
  <si>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</si>
  <si>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</si>
  <si>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</si>
  <si>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</si>
  <si>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</si>
  <si>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</si>
  <si>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</si>
  <si>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</si>
  <si>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</si>
  <si>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</si>
  <si>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</si>
  <si>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</si>
  <si>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</si>
  <si>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</si>
  <si>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</si>
  <si>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</si>
  <si>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</si>
  <si>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</si>
  <si>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</si>
  <si>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</si>
  <si>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</si>
  <si>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</si>
  <si>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</si>
  <si>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</si>
  <si>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</si>
  <si>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</si>
  <si>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</si>
  <si>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</si>
  <si>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</si>
  <si>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</si>
  <si>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</si>
  <si>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</si>
  <si>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</si>
  <si>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</si>
  <si>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</si>
  <si>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</si>
  <si>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</si>
  <si>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</si>
  <si>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</si>
  <si>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</si>
  <si>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</si>
  <si>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</si>
  <si>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</si>
  <si>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</si>
  <si>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</si>
  <si>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</si>
  <si>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</si>
  <si>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</si>
  <si>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</si>
  <si>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</si>
  <si>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</si>
  <si>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</si>
  <si>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</si>
  <si>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</si>
  <si>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</si>
  <si>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</si>
  <si>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</si>
  <si>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</si>
  <si>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</si>
  <si>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</si>
  <si>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</si>
  <si>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</si>
  <si>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</si>
  <si>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</si>
  <si>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</si>
  <si>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</si>
  <si>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</si>
  <si>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</si>
  <si>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</si>
  <si>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</si>
  <si>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</si>
  <si>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</si>
  <si>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</si>
  <si>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</si>
  <si>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</si>
  <si>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</si>
  <si>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</si>
  <si>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</si>
  <si>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</si>
  <si>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</si>
  <si>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</si>
  <si>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</si>
  <si>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</si>
  <si>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</si>
  <si>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</si>
  <si>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</si>
  <si>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</si>
  <si>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</si>
  <si>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</si>
  <si>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</si>
  <si>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</si>
  <si>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</si>
  <si>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</si>
  <si>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</si>
  <si>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</si>
  <si>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</si>
  <si>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</si>
  <si>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</si>
  <si>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</si>
  <si>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</si>
  <si>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</si>
  <si>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</si>
  <si>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</si>
  <si>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</si>
  <si>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</si>
  <si>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</si>
  <si>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</si>
  <si>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</si>
  <si>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</si>
  <si>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</si>
  <si>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</si>
  <si>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</si>
  <si>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</si>
  <si>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</si>
  <si>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</si>
  <si>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</si>
  <si>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</si>
  <si>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</si>
  <si>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</si>
  <si>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</si>
  <si>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</si>
  <si>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</si>
  <si>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</si>
  <si>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</si>
  <si>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</si>
  <si>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</si>
  <si>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</si>
  <si>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</si>
  <si>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</si>
  <si>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</si>
  <si>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</si>
  <si>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</si>
  <si>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</si>
  <si>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</si>
  <si>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</si>
  <si>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</si>
  <si>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</si>
  <si>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</si>
  <si>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</si>
  <si>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</si>
  <si>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</si>
  <si>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</si>
  <si>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</si>
  <si>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</si>
  <si>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</si>
  <si>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</si>
  <si>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</si>
  <si>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</si>
  <si>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</si>
  <si>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</si>
  <si>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</si>
  <si>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</si>
  <si>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</si>
  <si>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</si>
  <si>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</si>
  <si>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</si>
  <si>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</si>
  <si>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</si>
  <si>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</si>
  <si>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</si>
  <si>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</si>
  <si>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</si>
  <si>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</si>
  <si>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</si>
  <si>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</si>
  <si>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</si>
  <si>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</si>
  <si>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</si>
  <si>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</si>
  <si>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</si>
  <si>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</si>
  <si>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</si>
  <si>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</si>
  <si>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</si>
  <si>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</si>
  <si>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</si>
  <si>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</si>
  <si>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</si>
  <si>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</si>
  <si>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</si>
  <si>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</si>
  <si>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</si>
  <si>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</si>
  <si>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</si>
  <si>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</si>
  <si>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</si>
  <si>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</si>
  <si>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</si>
  <si>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</si>
  <si>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</si>
  <si>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</si>
  <si>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</si>
  <si>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</si>
  <si>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</si>
  <si>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</si>
  <si>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</si>
  <si>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</si>
  <si>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</si>
  <si>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</si>
  <si>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</si>
  <si>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</si>
  <si>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</si>
  <si>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</si>
  <si>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</si>
  <si>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</si>
  <si>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</si>
  <si>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</si>
  <si>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</si>
  <si>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</si>
  <si>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</si>
  <si>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</si>
  <si>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</si>
  <si>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</si>
  <si>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</si>
  <si>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</si>
  <si>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</si>
  <si>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</si>
  <si>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</si>
  <si>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</si>
  <si>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</si>
  <si>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</si>
  <si>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</si>
  <si>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</si>
  <si>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</si>
  <si>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</si>
  <si>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</si>
  <si>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</si>
  <si>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</si>
  <si>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</si>
  <si>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</si>
  <si>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</si>
  <si>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</si>
  <si>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</si>
  <si>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</si>
  <si>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</si>
  <si>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</si>
  <si>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</si>
  <si>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</si>
  <si>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</si>
  <si>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</si>
  <si>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</si>
  <si>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</si>
  <si>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</si>
  <si>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</si>
  <si>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</si>
  <si>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</si>
  <si>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</si>
  <si>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</si>
  <si>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</si>
  <si>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</si>
  <si>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</si>
  <si>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</si>
  <si>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</si>
  <si>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</si>
  <si>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</si>
  <si>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</si>
  <si>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</si>
  <si>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</si>
  <si>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</si>
  <si>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</si>
  <si>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</si>
  <si>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</si>
  <si>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</si>
  <si>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</si>
  <si>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</si>
  <si>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</si>
  <si>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</si>
  <si>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</si>
  <si>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</si>
  <si>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</si>
  <si>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</si>
  <si>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</si>
  <si>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</si>
  <si>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</si>
  <si>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</si>
  <si>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</si>
  <si>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</si>
  <si>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</si>
  <si>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</si>
  <si>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</si>
  <si>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</si>
  <si>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</si>
  <si>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</si>
  <si>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</si>
  <si>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</si>
  <si>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</si>
  <si>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</si>
  <si>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</si>
  <si>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</si>
  <si>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</si>
  <si>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</si>
  <si>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</si>
  <si>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</si>
  <si>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</si>
  <si>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</si>
  <si>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</si>
  <si>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</si>
  <si>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</si>
  <si>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</si>
  <si>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</si>
  <si>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</si>
  <si>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</si>
  <si>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</si>
  <si>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</si>
  <si>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</si>
  <si>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</si>
  <si>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</si>
  <si>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</si>
  <si>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</si>
  <si>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</si>
  <si>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</si>
  <si>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</si>
  <si>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</si>
  <si>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</si>
  <si>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</si>
  <si>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</si>
  <si>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</si>
  <si>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</si>
  <si>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</si>
  <si>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</si>
  <si>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</si>
  <si>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</si>
  <si>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</si>
  <si>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</si>
  <si>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</si>
  <si>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</si>
  <si>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</si>
  <si>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</si>
  <si>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</si>
  <si>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</si>
  <si>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</si>
  <si>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</si>
  <si>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</si>
  <si>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</si>
  <si>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</si>
  <si>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</si>
  <si>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</si>
  <si>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</si>
  <si>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</si>
  <si>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</si>
  <si>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</si>
  <si>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</si>
  <si>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</si>
  <si>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</si>
  <si>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</si>
  <si>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</si>
  <si>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</si>
  <si>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</si>
  <si>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</si>
  <si>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</si>
  <si>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</si>
  <si>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</si>
  <si>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</si>
  <si>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</si>
  <si>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</si>
  <si>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</si>
  <si>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</si>
  <si>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</si>
  <si>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</si>
  <si>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</si>
  <si>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</si>
  <si>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</si>
  <si>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</si>
  <si>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</si>
  <si>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</si>
  <si>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</si>
  <si>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</si>
  <si>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</si>
  <si>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</si>
  <si>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</si>
  <si>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</si>
  <si>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</si>
  <si>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</si>
  <si>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</si>
  <si>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</si>
  <si>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</si>
  <si>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</si>
  <si>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</si>
  <si>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</si>
  <si>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</si>
  <si>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</si>
  <si>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</si>
  <si>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</si>
  <si>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</si>
  <si>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</si>
  <si>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</si>
  <si>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</si>
  <si>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</si>
  <si>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</si>
  <si>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</si>
  <si>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</si>
  <si>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</si>
  <si>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</si>
  <si>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</si>
  <si>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</si>
  <si>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</si>
  <si>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</si>
  <si>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</si>
  <si>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</si>
  <si>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</si>
  <si>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</si>
  <si>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</si>
  <si>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</si>
  <si>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</si>
  <si>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</si>
  <si>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</si>
  <si>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</si>
  <si>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</si>
  <si>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</si>
  <si>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</si>
  <si>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</si>
  <si>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</si>
  <si>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</si>
  <si>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</si>
  <si>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</si>
  <si>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</si>
  <si>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</si>
  <si>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</si>
  <si>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</si>
  <si>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</si>
  <si>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</si>
  <si>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</si>
  <si>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</si>
  <si>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</si>
  <si>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</si>
  <si>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</si>
  <si>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</si>
  <si>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</si>
  <si>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</si>
  <si>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</si>
  <si>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</si>
  <si>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</si>
  <si>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</si>
  <si>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</si>
  <si>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</si>
  <si>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</si>
  <si>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</si>
  <si>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</si>
  <si>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</si>
  <si>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</si>
  <si>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</si>
  <si>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</si>
  <si>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</si>
  <si>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</si>
  <si>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</si>
  <si>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</si>
  <si>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</si>
  <si>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</si>
  <si>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</si>
  <si>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</si>
  <si>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</si>
  <si>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</si>
  <si>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</si>
  <si>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</si>
  <si>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</si>
  <si>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</si>
  <si>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</si>
  <si>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</si>
  <si>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</si>
  <si>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</si>
  <si>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</si>
  <si>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</si>
  <si>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</si>
  <si>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</si>
  <si>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</si>
  <si>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</si>
  <si>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</si>
  <si>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</si>
  <si>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</si>
  <si>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</si>
  <si>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</si>
  <si>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</si>
  <si>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</si>
  <si>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</si>
  <si>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</si>
  <si>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</si>
  <si>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</si>
  <si>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</si>
  <si>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</si>
  <si>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</si>
  <si>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</si>
  <si>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</si>
  <si>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</si>
  <si>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</si>
  <si>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</si>
  <si>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</si>
  <si>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</si>
  <si>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</si>
  <si>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</si>
  <si>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</si>
  <si>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</si>
  <si>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</si>
  <si>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</si>
  <si>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</si>
  <si>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</si>
  <si>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</si>
  <si>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</si>
  <si>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</si>
  <si>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</si>
  <si>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</si>
  <si>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</si>
  <si>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</si>
  <si>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</si>
  <si>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</si>
  <si>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</si>
  <si>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</si>
  <si>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</si>
  <si>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</si>
  <si>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</si>
  <si>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</si>
  <si>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</si>
  <si>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</si>
  <si>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</si>
  <si>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</si>
  <si>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</si>
  <si>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</si>
  <si>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</si>
  <si>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</si>
  <si>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</si>
  <si>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</si>
  <si>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</si>
  <si>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</si>
  <si>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</si>
  <si>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</si>
  <si>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</si>
  <si>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</si>
  <si>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</si>
  <si>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</si>
  <si>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</si>
  <si>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</si>
  <si>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</si>
  <si>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</si>
  <si>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</si>
  <si>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</si>
  <si>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</si>
  <si>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</si>
  <si>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</si>
  <si>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</si>
  <si>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</si>
  <si>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</si>
  <si>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</si>
  <si>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</si>
  <si>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</si>
  <si>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</si>
  <si>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</si>
  <si>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</si>
  <si>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</si>
  <si>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</si>
  <si>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</si>
  <si>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</si>
  <si>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</si>
  <si>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</si>
  <si>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</si>
  <si>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</si>
  <si>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</si>
  <si>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</si>
  <si>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</si>
  <si>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</si>
  <si>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</si>
  <si>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</si>
  <si>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</si>
  <si>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</si>
  <si>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</si>
  <si>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</si>
  <si>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</si>
  <si>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</si>
  <si>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</si>
  <si>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</si>
  <si>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</si>
  <si>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</si>
  <si>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</si>
  <si>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</si>
  <si>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</si>
  <si>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</si>
  <si>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</si>
  <si>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</si>
  <si>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</si>
  <si>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</si>
  <si>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</si>
  <si>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</si>
  <si>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</si>
  <si>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</si>
  <si>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</si>
  <si>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</si>
  <si>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</si>
  <si>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</si>
  <si>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</si>
  <si>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</si>
  <si>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</si>
  <si>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</si>
  <si>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</si>
  <si>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</si>
  <si>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</si>
  <si>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</si>
  <si>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</si>
  <si>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</si>
  <si>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</si>
  <si>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</si>
  <si>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</si>
  <si>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</si>
  <si>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</si>
  <si>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</si>
  <si>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</si>
  <si>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</si>
  <si>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</si>
  <si>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</si>
  <si>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</si>
  <si>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</si>
  <si>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</si>
  <si>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</si>
  <si>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</si>
  <si>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</si>
  <si>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</si>
  <si>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</si>
  <si>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</si>
  <si>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</si>
  <si>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</si>
  <si>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</si>
  <si>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</si>
  <si>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</si>
  <si>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</si>
  <si>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</si>
  <si>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</si>
  <si>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</si>
  <si>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</si>
  <si>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</si>
  <si>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</si>
  <si>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</si>
  <si>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</si>
  <si>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</si>
  <si>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</si>
  <si>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</si>
  <si>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</si>
  <si>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</si>
  <si>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</si>
  <si>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</si>
  <si>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</si>
  <si>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</si>
  <si>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</si>
  <si>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</si>
  <si>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</si>
  <si>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</si>
  <si>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</si>
  <si>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</si>
  <si>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</si>
  <si>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</si>
  <si>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</si>
  <si>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</si>
  <si>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</si>
  <si>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</si>
  <si>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</si>
  <si>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</si>
  <si>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</si>
  <si>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</si>
  <si>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</si>
  <si>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</si>
  <si>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</si>
  <si>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</si>
  <si>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</si>
  <si>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</si>
  <si>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</si>
  <si>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</si>
  <si>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</si>
  <si>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</si>
  <si>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</si>
  <si>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</si>
  <si>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</si>
  <si>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</si>
  <si>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</si>
  <si>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</si>
  <si>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</si>
  <si>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</si>
  <si>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</si>
  <si>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</si>
  <si>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</si>
  <si>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</si>
  <si>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</si>
  <si>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</si>
  <si>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</si>
  <si>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</si>
  <si>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</si>
  <si>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</si>
  <si>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</si>
  <si>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</si>
  <si>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</si>
  <si>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</si>
  <si>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</si>
  <si>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</si>
  <si>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</si>
  <si>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</si>
  <si>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</si>
  <si>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</si>
  <si>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</si>
  <si>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</si>
  <si>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</si>
  <si>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</si>
  <si>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</si>
  <si>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</si>
  <si>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</si>
  <si>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</si>
  <si>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</si>
  <si>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</si>
  <si>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</si>
  <si>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</si>
  <si>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</si>
  <si>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</si>
  <si>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</si>
  <si>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</si>
  <si>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</si>
  <si>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</si>
  <si>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</si>
  <si>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</si>
  <si>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</si>
  <si>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</si>
  <si>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</si>
  <si>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</si>
  <si>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</si>
  <si>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</si>
  <si>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</si>
  <si>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</si>
  <si>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</si>
  <si>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</si>
  <si>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</si>
  <si>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</si>
  <si>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</si>
  <si>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</si>
  <si>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</si>
  <si>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</si>
  <si>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</si>
  <si>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</si>
  <si>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</si>
  <si>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</si>
  <si>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</si>
  <si>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</si>
  <si>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</si>
  <si>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</si>
  <si>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</si>
  <si>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</si>
  <si>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</si>
  <si>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</si>
  <si>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</si>
  <si>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</si>
  <si>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</si>
  <si>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</si>
  <si>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</si>
  <si>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</si>
  <si>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</si>
  <si>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</si>
  <si>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</si>
  <si>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</si>
  <si>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</si>
  <si>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</si>
  <si>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</si>
  <si>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</si>
  <si>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</si>
  <si>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</si>
  <si>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</si>
  <si>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</si>
  <si>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</si>
  <si>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</si>
  <si>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</si>
  <si>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</si>
  <si>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</si>
  <si>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</si>
  <si>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</si>
  <si>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</si>
  <si>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</si>
  <si>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</si>
  <si>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</si>
  <si>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</si>
  <si>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</si>
  <si>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</si>
  <si>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</si>
  <si>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</si>
  <si>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</si>
  <si>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</si>
  <si>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</si>
  <si>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</si>
  <si>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</si>
  <si>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</si>
  <si>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</si>
  <si>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</si>
  <si>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</si>
  <si>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</si>
  <si>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</si>
  <si>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</si>
  <si>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</si>
  <si>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</si>
  <si>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</si>
  <si>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</si>
  <si>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</si>
  <si>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</si>
  <si>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</si>
  <si>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</si>
  <si>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</si>
  <si>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</si>
  <si>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</si>
  <si>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</si>
  <si>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</si>
  <si>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</si>
  <si>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</si>
  <si>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</si>
  <si>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</si>
  <si>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</si>
  <si>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</si>
  <si>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</si>
  <si>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</si>
  <si>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</si>
  <si>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</si>
  <si>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</si>
  <si>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</si>
  <si>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</si>
  <si>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</si>
  <si>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</si>
  <si>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</si>
  <si>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</si>
  <si>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</si>
  <si>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</si>
  <si>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</si>
  <si>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</si>
  <si>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</si>
  <si>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</si>
  <si>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</si>
  <si>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</si>
  <si>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</si>
  <si>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</si>
  <si>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</si>
  <si>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</si>
  <si>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</si>
  <si>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</si>
  <si>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</si>
  <si>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</si>
  <si>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</si>
  <si>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</si>
  <si>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</si>
  <si>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</si>
  <si>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</si>
  <si>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</si>
  <si>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</si>
  <si>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</si>
  <si>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</si>
  <si>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</si>
  <si>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</si>
  <si>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</si>
  <si>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</si>
  <si>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</si>
  <si>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</si>
  <si>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</si>
  <si>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</si>
  <si>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</si>
  <si>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</si>
  <si>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</si>
  <si>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</si>
  <si>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</si>
  <si>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</si>
  <si>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</si>
  <si>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</si>
  <si>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</si>
  <si>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</si>
  <si>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</si>
  <si>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</si>
  <si>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</si>
  <si>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</si>
  <si>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</si>
  <si>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</si>
  <si>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</si>
  <si>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</si>
  <si>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</si>
  <si>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</si>
  <si>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</si>
  <si>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</si>
  <si>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</si>
  <si>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</si>
  <si>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</si>
  <si>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</si>
  <si>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</si>
  <si>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</si>
  <si>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</si>
  <si>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</si>
  <si>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</si>
  <si>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</si>
  <si>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</si>
  <si>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</si>
  <si>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</si>
  <si>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</si>
  <si>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</si>
  <si>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</si>
  <si>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</si>
  <si>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</si>
  <si>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</si>
  <si>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</si>
  <si>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</si>
  <si>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</si>
  <si>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</si>
  <si>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</si>
  <si>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</si>
  <si>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</si>
  <si>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</si>
  <si>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</si>
  <si>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</si>
  <si>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</si>
  <si>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</si>
  <si>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</si>
  <si>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</si>
  <si>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</si>
  <si>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</si>
  <si>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</si>
  <si>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</si>
  <si>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</si>
  <si>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</si>
  <si>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</si>
  <si>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</si>
  <si>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</si>
  <si>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</si>
  <si>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</si>
  <si>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</si>
  <si>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</si>
  <si>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</si>
  <si>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</si>
  <si>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</si>
  <si>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</si>
  <si>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</si>
  <si>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</si>
  <si>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</si>
  <si>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</si>
  <si>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</si>
  <si>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</si>
  <si>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</si>
  <si>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</si>
  <si>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</si>
  <si>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</si>
  <si>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</si>
  <si>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</si>
  <si>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</si>
  <si>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</si>
  <si>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</si>
  <si>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</si>
  <si>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</si>
  <si>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</si>
  <si>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</si>
  <si>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</si>
  <si>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</si>
  <si>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</si>
  <si>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</si>
  <si>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</si>
  <si>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</si>
  <si>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</si>
  <si>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</si>
  <si>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</si>
  <si>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</si>
  <si>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</si>
  <si>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</si>
  <si>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</si>
  <si>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</si>
  <si>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</si>
  <si>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</si>
  <si>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</si>
  <si>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</si>
  <si>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</si>
  <si>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</si>
  <si>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</si>
  <si>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</si>
  <si>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</si>
  <si>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</si>
  <si>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</si>
  <si>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</si>
  <si>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</si>
  <si>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</si>
  <si>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</si>
  <si>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</si>
  <si>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</si>
  <si>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</si>
  <si>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</si>
  <si>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</si>
  <si>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</si>
  <si>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</si>
  <si>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</si>
  <si>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</si>
  <si>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</si>
  <si>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</si>
  <si>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</si>
  <si>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</si>
  <si>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</si>
  <si>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</si>
  <si>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</si>
  <si>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</si>
  <si>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</si>
  <si>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</si>
  <si>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</si>
  <si>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</si>
  <si>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</si>
  <si>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</si>
  <si>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</si>
  <si>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</si>
  <si>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</si>
  <si>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</si>
  <si>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</si>
  <si>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</si>
  <si>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</si>
  <si>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</si>
  <si>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</si>
  <si>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</si>
  <si>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</si>
  <si>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</si>
  <si>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</si>
  <si>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</si>
  <si>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</si>
  <si>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</si>
  <si>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</si>
  <si>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</si>
  <si>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</si>
  <si>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</si>
  <si>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</si>
  <si>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</si>
  <si>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</si>
  <si>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</si>
  <si>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</si>
  <si>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</si>
  <si>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</si>
  <si>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</si>
  <si>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</si>
  <si>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</si>
  <si>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</si>
  <si>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</si>
  <si>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</si>
  <si>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</si>
  <si>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</si>
  <si>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</si>
  <si>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</si>
  <si>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</si>
  <si>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</si>
  <si>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</si>
  <si>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</si>
  <si>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</si>
  <si>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</si>
  <si>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</si>
  <si>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</si>
  <si>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</si>
  <si>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</si>
  <si>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</si>
  <si>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</si>
  <si>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</si>
  <si>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</si>
  <si>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</si>
  <si>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</si>
  <si>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</si>
  <si>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</si>
  <si>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</si>
  <si>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</si>
  <si>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</si>
  <si>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</si>
  <si>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</si>
  <si>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</si>
  <si>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</si>
  <si>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</si>
  <si>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</si>
  <si>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</si>
  <si>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</si>
  <si>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</si>
  <si>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</si>
  <si>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</si>
  <si>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</si>
  <si>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</si>
  <si>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</si>
  <si>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</si>
  <si>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</si>
  <si>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</si>
  <si>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</si>
  <si>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</si>
  <si>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</si>
  <si>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</si>
  <si>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</si>
  <si>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</si>
  <si>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</si>
  <si>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</si>
  <si>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</si>
  <si>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</si>
  <si>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</si>
  <si>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</si>
  <si>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</si>
  <si>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</si>
  <si>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</si>
  <si>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</si>
  <si>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</si>
  <si>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</si>
  <si>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</si>
  <si>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</si>
  <si>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</si>
  <si>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</si>
  <si>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</si>
  <si>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</si>
  <si>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</si>
  <si>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</si>
  <si>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</si>
  <si>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</si>
  <si>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</si>
  <si>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</si>
  <si>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</si>
  <si>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</si>
  <si>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</si>
  <si>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</si>
  <si>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</si>
  <si>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</si>
  <si>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</si>
  <si>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</si>
  <si>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</si>
  <si>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</si>
  <si>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</si>
  <si>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</si>
  <si>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</si>
  <si>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</si>
  <si>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</si>
  <si>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</si>
  <si>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</si>
  <si>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</si>
  <si>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</si>
  <si>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</si>
  <si>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</si>
  <si>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</si>
  <si>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</si>
  <si>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</si>
  <si>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</si>
  <si>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</si>
  <si>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</si>
  <si>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</si>
  <si>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</si>
  <si>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</si>
  <si>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</si>
  <si>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</si>
  <si>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</si>
  <si>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</si>
  <si>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</si>
  <si>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</si>
  <si>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</si>
  <si>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</si>
  <si>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</si>
  <si>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</si>
  <si>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</si>
  <si>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</si>
  <si>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</si>
  <si>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</si>
  <si>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</si>
  <si>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</si>
  <si>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</si>
  <si>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</si>
  <si>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</si>
  <si>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</si>
  <si>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</si>
  <si>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</si>
  <si>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</si>
  <si>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</si>
  <si>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</si>
  <si>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</si>
  <si>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</si>
  <si>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</si>
  <si>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</si>
  <si>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</si>
  <si>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</si>
  <si>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</si>
  <si>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</si>
  <si>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</si>
  <si>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</si>
  <si>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</si>
  <si>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</si>
  <si>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</si>
  <si>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</si>
  <si>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</si>
  <si>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</si>
  <si>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</si>
  <si>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</si>
  <si>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</si>
  <si>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</si>
  <si>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</si>
  <si>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</si>
  <si>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</si>
  <si>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</si>
  <si>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</si>
  <si>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</si>
  <si>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</si>
  <si>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</si>
  <si>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</si>
  <si>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</si>
  <si>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</si>
  <si>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</si>
  <si>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</si>
  <si>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</si>
  <si>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</si>
  <si>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</si>
  <si>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</si>
  <si>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</si>
  <si>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</si>
  <si>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</si>
  <si>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</si>
  <si>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</si>
  <si>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</si>
  <si>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</si>
  <si>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</si>
  <si>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</si>
  <si>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</si>
  <si>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</si>
  <si>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</si>
  <si>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</si>
  <si>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</si>
  <si>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</si>
  <si>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</si>
  <si>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</si>
  <si>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</si>
  <si>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</si>
  <si>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</si>
  <si>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</si>
  <si>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</si>
  <si>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</si>
  <si>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</si>
  <si>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</si>
  <si>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</si>
  <si>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</si>
  <si>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</si>
  <si>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</si>
  <si>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</si>
  <si>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</si>
  <si>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</si>
  <si>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</si>
  <si>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</si>
  <si>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</si>
  <si>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</si>
  <si>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</si>
  <si>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</si>
  <si>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</si>
  <si>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</si>
  <si>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</si>
  <si>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</si>
  <si>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</si>
  <si>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</si>
  <si>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</si>
  <si>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</si>
  <si>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</si>
  <si>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</si>
  <si>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</si>
  <si>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</si>
  <si>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</si>
  <si>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</si>
  <si>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</si>
  <si>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</si>
  <si>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</si>
  <si>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</si>
  <si>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</si>
  <si>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</si>
  <si>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</si>
  <si>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</si>
  <si>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</si>
  <si>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</si>
  <si>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</si>
  <si>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</si>
  <si>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</si>
  <si>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</si>
  <si>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</si>
  <si>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</si>
  <si>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</si>
  <si>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</si>
  <si>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</si>
  <si>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</si>
  <si>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</si>
  <si>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</si>
  <si>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</si>
  <si>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</si>
  <si>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</si>
  <si>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</si>
  <si>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</si>
  <si>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</si>
  <si>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</si>
  <si>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</si>
  <si>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</si>
  <si>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</si>
  <si>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</si>
  <si>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</si>
  <si>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</si>
  <si>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</si>
  <si>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</si>
  <si>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</si>
  <si>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</si>
  <si>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</si>
  <si>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</si>
  <si>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</si>
  <si>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</si>
  <si>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</si>
  <si>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</si>
  <si>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</si>
  <si>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</si>
  <si>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</si>
  <si>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</si>
  <si>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</si>
  <si>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</si>
  <si>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</si>
  <si>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</si>
  <si>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</si>
  <si>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</si>
  <si>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</si>
  <si>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</si>
  <si>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</si>
  <si>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</si>
  <si>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</si>
  <si>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</si>
  <si>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</si>
  <si>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</si>
  <si>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</si>
  <si>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</si>
  <si>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</si>
  <si>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</si>
  <si>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</si>
  <si>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</si>
  <si>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</si>
  <si>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</si>
  <si>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</si>
  <si>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</si>
  <si>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</si>
  <si>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</si>
  <si>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</si>
  <si>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</si>
  <si>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</si>
  <si>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</si>
  <si>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</si>
  <si>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</si>
  <si>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</si>
  <si>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</si>
  <si>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</si>
  <si>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</si>
  <si>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</si>
  <si>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</si>
  <si>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</si>
  <si>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</si>
  <si>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</si>
  <si>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</si>
  <si>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</si>
  <si>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</si>
  <si>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</si>
  <si>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</si>
  <si>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</si>
  <si>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</si>
  <si>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</si>
  <si>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</si>
  <si>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</si>
  <si>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</si>
  <si>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</si>
  <si>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</si>
  <si>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</si>
  <si>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</si>
  <si>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</si>
  <si>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</si>
  <si>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</si>
  <si>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</si>
  <si>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</si>
  <si>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</si>
  <si>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</si>
  <si>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</si>
  <si>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</si>
  <si>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</si>
  <si>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</si>
  <si>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</si>
  <si>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</si>
  <si>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</si>
  <si>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</si>
  <si>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</si>
  <si>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</si>
  <si>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</si>
  <si>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</si>
  <si>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</si>
  <si>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</si>
  <si>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</si>
  <si>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</si>
  <si>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</si>
  <si>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</si>
  <si>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</si>
  <si>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</si>
  <si>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</si>
  <si>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</si>
  <si>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</si>
  <si>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</si>
  <si>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</si>
  <si>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</si>
  <si>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</si>
  <si>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</si>
  <si>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</si>
  <si>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</si>
  <si>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</si>
  <si>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</si>
  <si>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</si>
  <si>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</si>
  <si>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</si>
  <si>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</si>
  <si>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</si>
  <si>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</si>
  <si>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</si>
  <si>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</si>
  <si>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</si>
  <si>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</si>
  <si>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</si>
  <si>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</si>
  <si>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</si>
  <si>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</si>
  <si>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</si>
  <si>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</si>
  <si>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</si>
  <si>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</si>
  <si>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</si>
  <si>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</si>
  <si>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</si>
  <si>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</si>
  <si>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</si>
  <si>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</si>
  <si>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</si>
  <si>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</si>
  <si>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</si>
  <si>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</si>
  <si>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</si>
  <si>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</si>
  <si>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</si>
  <si>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</si>
  <si>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</si>
  <si>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</si>
  <si>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</si>
  <si>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</si>
  <si>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</si>
  <si>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</si>
  <si>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</si>
  <si>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</si>
  <si>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</si>
  <si>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</si>
  <si>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</si>
  <si>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</si>
  <si>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</si>
  <si>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</si>
  <si>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</si>
  <si>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</si>
  <si>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</si>
  <si>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</si>
  <si>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</si>
  <si>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</si>
  <si>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</si>
  <si>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</si>
  <si>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</si>
  <si>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</si>
  <si>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</si>
  <si>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</si>
  <si>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</si>
  <si>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</si>
  <si>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</si>
  <si>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</si>
  <si>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</si>
  <si>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</si>
  <si>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</si>
  <si>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</si>
  <si>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</si>
  <si>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</si>
  <si>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</si>
  <si>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</si>
  <si>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</si>
  <si>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</si>
  <si>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</si>
  <si>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</si>
  <si>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</si>
  <si>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</si>
  <si>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</si>
  <si>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</si>
  <si>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</si>
  <si>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</si>
  <si>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</si>
  <si>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</si>
  <si>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</si>
  <si>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</si>
  <si>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</si>
  <si>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</si>
  <si>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</si>
  <si>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</si>
  <si>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</si>
  <si>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</si>
  <si>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</si>
  <si>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</si>
  <si>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</si>
  <si>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</si>
  <si>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</si>
  <si>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</si>
  <si>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</si>
  <si>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</si>
  <si>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</si>
  <si>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</si>
  <si>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</si>
  <si>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</si>
  <si>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</si>
  <si>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</si>
  <si>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</si>
  <si>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</si>
  <si>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</si>
  <si>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</si>
  <si>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</si>
  <si>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</si>
  <si>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</si>
  <si>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</si>
  <si>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</si>
  <si>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</si>
  <si>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</si>
  <si>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</si>
  <si>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</si>
  <si>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</si>
  <si>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</si>
  <si>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</si>
  <si>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</si>
  <si>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</si>
  <si>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</si>
  <si>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</si>
  <si>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</si>
  <si>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</si>
  <si>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</si>
  <si>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</si>
  <si>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</si>
  <si>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</si>
  <si>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</si>
  <si>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</si>
  <si>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</si>
  <si>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</si>
  <si>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</si>
  <si>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</si>
  <si>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</si>
  <si>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</si>
  <si>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</si>
  <si>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</si>
  <si>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</si>
  <si>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</si>
  <si>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</si>
  <si>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</si>
  <si>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</si>
  <si>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</si>
  <si>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</si>
  <si>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</si>
  <si>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</si>
  <si>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</si>
  <si>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</si>
  <si>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</si>
  <si>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</si>
  <si>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</si>
  <si>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</si>
  <si>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</si>
  <si>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</si>
  <si>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</si>
  <si>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</si>
  <si>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</si>
  <si>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</si>
  <si>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</si>
  <si>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</si>
  <si>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</si>
  <si>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</si>
  <si>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</si>
  <si>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</si>
  <si>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</si>
  <si>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</si>
  <si>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</si>
  <si>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</si>
  <si>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</si>
  <si>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</si>
  <si>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</si>
  <si>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</si>
  <si>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</si>
  <si>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</si>
  <si>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</si>
  <si>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</si>
  <si>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</si>
  <si>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</si>
  <si>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</si>
  <si>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</si>
  <si>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</si>
  <si>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</si>
  <si>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</si>
  <si>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</si>
  <si>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</si>
  <si>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</si>
  <si>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</si>
  <si>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</si>
  <si>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</si>
  <si>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</si>
  <si>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</si>
  <si>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</si>
  <si>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</si>
  <si>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</si>
  <si>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</si>
  <si>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</si>
  <si>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</si>
  <si>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</si>
  <si>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</si>
  <si>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</si>
  <si>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</si>
  <si>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</si>
  <si>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</si>
  <si>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</si>
  <si>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</si>
  <si>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</si>
  <si>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</si>
  <si>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</si>
  <si>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</si>
  <si>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</si>
  <si>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</si>
  <si>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</si>
  <si>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</si>
  <si>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</si>
  <si>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</si>
  <si>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</si>
  <si>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</si>
  <si>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</si>
  <si>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</si>
  <si>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</si>
  <si>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</si>
  <si>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</si>
  <si>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</si>
  <si>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</si>
  <si>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</si>
  <si>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</si>
  <si>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</si>
  <si>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</si>
  <si>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</si>
  <si>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</si>
  <si>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</si>
  <si>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</si>
  <si>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</si>
  <si>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</si>
  <si>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</si>
  <si>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</si>
  <si>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</si>
  <si>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</si>
  <si>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</si>
  <si>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</si>
  <si>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</si>
  <si>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</si>
  <si>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</si>
  <si>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</si>
  <si>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</si>
  <si>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</si>
  <si>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</si>
  <si>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</si>
  <si>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</si>
  <si>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</si>
  <si>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</si>
  <si>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</si>
  <si>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</si>
  <si>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</si>
  <si>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</si>
  <si>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</si>
  <si>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</si>
  <si>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</si>
  <si>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</si>
  <si>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</si>
  <si>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</si>
  <si>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</si>
  <si>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</si>
  <si>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</si>
  <si>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</si>
  <si>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</si>
  <si>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</si>
  <si>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</si>
  <si>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</si>
  <si>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</si>
  <si>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</si>
  <si>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</si>
  <si>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</si>
  <si>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</si>
  <si>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</si>
  <si>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</si>
  <si>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</si>
  <si>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</si>
  <si>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</si>
  <si>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</si>
  <si>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</si>
  <si>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</si>
  <si>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</si>
  <si>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</si>
  <si>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</si>
  <si>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</si>
  <si>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</si>
  <si>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</si>
  <si>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</si>
  <si>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</si>
  <si>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</si>
  <si>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</si>
  <si>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</si>
  <si>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</si>
  <si>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</si>
  <si>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</si>
  <si>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</si>
  <si>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</si>
  <si>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</si>
  <si>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</si>
  <si>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</si>
  <si>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</si>
  <si>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</si>
  <si>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</si>
  <si>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</si>
  <si>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</si>
  <si>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</si>
  <si>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</si>
  <si>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</si>
  <si>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</si>
  <si>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</si>
  <si>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</si>
  <si>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</si>
  <si>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</si>
  <si>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</si>
  <si>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</si>
  <si>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</si>
  <si>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</si>
  <si>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</si>
  <si>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</si>
  <si>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</si>
  <si>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</si>
  <si>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</si>
  <si>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</si>
  <si>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</si>
  <si>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</si>
  <si>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</si>
  <si>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</si>
  <si>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</si>
  <si>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</si>
  <si>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</si>
  <si>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</si>
  <si>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</si>
  <si>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</si>
  <si>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</si>
  <si>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</si>
  <si>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</si>
  <si>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</si>
  <si>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</si>
  <si>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</si>
  <si>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</si>
  <si>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</si>
  <si>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</si>
  <si>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</si>
  <si>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</si>
  <si>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</si>
  <si>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</si>
  <si>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</si>
  <si>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</si>
  <si>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</si>
  <si>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</si>
  <si>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</si>
  <si>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</si>
  <si>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</si>
  <si>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</si>
  <si>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</si>
  <si>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</si>
  <si>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</si>
  <si>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</si>
  <si>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</si>
  <si>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</si>
  <si>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</si>
  <si>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</si>
  <si>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</si>
  <si>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</si>
  <si>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</si>
  <si>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</si>
  <si>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</si>
  <si>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</si>
  <si>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</si>
  <si>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</si>
  <si>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</si>
  <si>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</si>
  <si>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</si>
  <si>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</si>
  <si>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</si>
  <si>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</si>
  <si>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</si>
  <si>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</si>
  <si>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</si>
  <si>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</si>
  <si>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</si>
  <si>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</si>
  <si>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</si>
  <si>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</si>
  <si>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</si>
  <si>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</si>
  <si>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</si>
  <si>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</si>
  <si>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</si>
  <si>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</si>
  <si>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</si>
  <si>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</si>
  <si>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</si>
  <si>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</si>
  <si>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</si>
  <si>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</si>
  <si>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</si>
  <si>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</si>
  <si>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</si>
  <si>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</si>
  <si>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</si>
  <si>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</si>
  <si>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</si>
  <si>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</si>
  <si>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</si>
  <si>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</si>
  <si>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</si>
  <si>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</si>
  <si>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</si>
  <si>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</si>
  <si>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</si>
  <si>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</si>
  <si>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</si>
  <si>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</si>
  <si>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</si>
  <si>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</si>
  <si>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</si>
  <si>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</si>
  <si>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</si>
  <si>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</si>
  <si>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</si>
  <si>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</si>
  <si>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</si>
  <si>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</si>
  <si>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</si>
  <si>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</si>
  <si>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</si>
  <si>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</si>
  <si>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</si>
  <si>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</si>
  <si>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</si>
  <si>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</si>
  <si>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</si>
  <si>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</si>
  <si>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</si>
  <si>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</si>
  <si>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</si>
  <si>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</si>
  <si>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</si>
  <si>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</si>
  <si>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</si>
  <si>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</si>
  <si>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</si>
  <si>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</si>
  <si>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</si>
  <si>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</si>
  <si>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</si>
  <si>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</si>
  <si>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</si>
  <si>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</si>
  <si>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</si>
  <si>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</si>
  <si>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</si>
  <si>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</si>
  <si>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</si>
  <si>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</si>
  <si>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</si>
  <si>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</si>
  <si>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</si>
  <si>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</si>
  <si>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</si>
  <si>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</si>
  <si>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</si>
  <si>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</si>
  <si>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</si>
  <si>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</si>
  <si>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</si>
  <si>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</si>
  <si>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</si>
  <si>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</si>
  <si>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</si>
  <si>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</si>
  <si>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</si>
  <si>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</si>
  <si>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</si>
  <si>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</si>
  <si>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</si>
  <si>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</si>
  <si>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</si>
  <si>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</si>
  <si>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</si>
  <si>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</si>
  <si>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</si>
  <si>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</si>
  <si>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</si>
  <si>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</si>
  <si>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</si>
  <si>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</si>
  <si>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</si>
  <si>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</si>
  <si>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</si>
  <si>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</si>
  <si>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</si>
  <si>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</si>
  <si>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</si>
  <si>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</si>
  <si>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</si>
  <si>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</si>
  <si>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</si>
  <si>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</si>
  <si>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</si>
  <si>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</si>
  <si>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</si>
  <si>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</si>
  <si>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</si>
  <si>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</si>
  <si>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</si>
  <si>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</si>
  <si>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</si>
  <si>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</si>
  <si>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</si>
  <si>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</si>
  <si>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</si>
  <si>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</si>
  <si>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</si>
  <si>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</si>
  <si>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</si>
  <si>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</si>
  <si>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</si>
  <si>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</si>
  <si>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</si>
  <si>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</si>
  <si>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</si>
  <si>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</si>
  <si>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</si>
  <si>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</si>
  <si>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</si>
  <si>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</si>
  <si>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</si>
  <si>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</si>
  <si>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</si>
  <si>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</si>
  <si>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</si>
  <si>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</si>
  <si>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</si>
  <si>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</si>
  <si>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</si>
  <si>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</si>
  <si>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</si>
  <si>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</si>
  <si>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</si>
  <si>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</si>
  <si>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</si>
  <si>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</si>
  <si>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</si>
  <si>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</si>
  <si>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</si>
  <si>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</si>
  <si>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</si>
  <si>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</si>
  <si>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</si>
  <si>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</si>
  <si>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</si>
  <si>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</si>
  <si>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</si>
  <si>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</si>
  <si>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</si>
  <si>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</si>
  <si>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</si>
  <si>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</si>
  <si>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</si>
  <si>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</si>
  <si>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</si>
  <si>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</si>
  <si>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</si>
  <si>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</si>
  <si>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</si>
  <si>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</si>
  <si>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</si>
  <si>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</si>
  <si>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</si>
  <si>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</si>
  <si>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</si>
  <si>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</si>
  <si>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</si>
  <si>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</si>
  <si>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</si>
  <si>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</si>
  <si>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</si>
  <si>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</si>
  <si>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</si>
  <si>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</si>
  <si>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</si>
  <si>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</si>
  <si>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</si>
  <si>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</si>
  <si>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</si>
  <si>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</si>
  <si>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</si>
  <si>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</si>
  <si>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</si>
  <si>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</si>
  <si>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</si>
  <si>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</si>
  <si>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</si>
  <si>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</si>
  <si>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</si>
  <si>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</si>
  <si>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</si>
  <si>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</si>
  <si>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</si>
  <si>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</si>
  <si>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</si>
  <si>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</si>
  <si>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</si>
  <si>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</si>
  <si>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</si>
  <si>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</si>
  <si>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</si>
  <si>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</si>
  <si>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</si>
  <si>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</si>
  <si>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</si>
  <si>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</si>
  <si>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</si>
  <si>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</si>
  <si>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</si>
  <si>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</si>
  <si>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</si>
  <si>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</si>
  <si>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</si>
  <si>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</si>
  <si>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</si>
  <si>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</si>
  <si>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</si>
  <si>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</si>
  <si>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</si>
  <si>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</si>
  <si>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</si>
  <si>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</si>
  <si>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</si>
  <si>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</si>
  <si>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</si>
  <si>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</si>
  <si>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</si>
  <si>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</si>
  <si>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</si>
  <si>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</si>
  <si>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</si>
  <si>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</si>
  <si>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</si>
  <si>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</si>
  <si>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</si>
  <si>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</si>
  <si>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</si>
  <si>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</si>
  <si>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</si>
  <si>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</si>
  <si>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</si>
  <si>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</si>
  <si>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</si>
  <si>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</si>
  <si>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</si>
  <si>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</si>
  <si>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</si>
  <si>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</si>
  <si>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</si>
  <si>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</si>
  <si>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</si>
  <si>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</si>
  <si>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</si>
  <si>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</si>
  <si>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</si>
  <si>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</si>
  <si>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</si>
  <si>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</si>
  <si>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</si>
  <si>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</si>
  <si>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</si>
  <si>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</si>
  <si>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</si>
  <si>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</si>
  <si>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</si>
  <si>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</si>
  <si>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</si>
  <si>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</si>
  <si>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</si>
  <si>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</si>
  <si>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</si>
  <si>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</si>
  <si>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</si>
  <si>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</si>
  <si>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</si>
  <si>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</si>
  <si>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</si>
  <si>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</si>
  <si>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</si>
  <si>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</si>
  <si>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</si>
  <si>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</si>
  <si>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</si>
  <si>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</si>
  <si>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</si>
  <si>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</si>
  <si>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</si>
  <si>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</si>
  <si>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</si>
  <si>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</si>
  <si>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</si>
  <si>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</si>
  <si>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</si>
  <si>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</si>
  <si>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</si>
  <si>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</si>
  <si>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</si>
  <si>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</si>
  <si>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</si>
  <si>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</si>
  <si>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</si>
  <si>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</si>
  <si>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</si>
  <si>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</si>
  <si>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</si>
  <si>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</si>
  <si>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</si>
  <si>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</si>
  <si>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</si>
  <si>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</si>
  <si>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</si>
  <si>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</si>
  <si>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</si>
  <si>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</si>
  <si>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</si>
  <si>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</si>
  <si>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</si>
  <si>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</si>
  <si>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</si>
  <si>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</si>
  <si>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</si>
  <si>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</si>
  <si>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</si>
  <si>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</si>
  <si>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</si>
  <si>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</si>
  <si>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</si>
  <si>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</si>
  <si>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</si>
  <si>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</si>
  <si>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</si>
  <si>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</si>
  <si>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</si>
  <si>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</si>
  <si>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</si>
  <si>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</si>
  <si>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</si>
  <si>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</si>
  <si>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</si>
  <si>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</si>
  <si>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</si>
  <si>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</si>
  <si>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</si>
  <si>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</si>
  <si>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</si>
  <si>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</si>
  <si>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</si>
  <si>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</si>
  <si>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</si>
  <si>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</si>
  <si>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</si>
  <si>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</si>
  <si>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</si>
  <si>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</si>
  <si>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</si>
  <si>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</si>
  <si>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</si>
  <si>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</si>
  <si>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</si>
  <si>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</si>
  <si>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</si>
  <si>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</si>
  <si>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</si>
  <si>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</si>
  <si>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</si>
  <si>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</si>
  <si>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</si>
  <si>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</si>
  <si>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</si>
  <si>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</si>
  <si>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</si>
  <si>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</si>
  <si>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</si>
  <si>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</si>
  <si>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</si>
  <si>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</si>
  <si>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</si>
  <si>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</si>
  <si>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</si>
  <si>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</si>
  <si>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</si>
  <si>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</si>
  <si>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</si>
  <si>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</si>
  <si>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</si>
  <si>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</si>
  <si>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</si>
  <si>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</si>
  <si>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</si>
  <si>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</si>
  <si>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</si>
  <si>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</si>
  <si>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</si>
  <si>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</si>
  <si>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</si>
  <si>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</si>
  <si>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</si>
  <si>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</si>
  <si>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</si>
  <si>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</si>
  <si>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</si>
  <si>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</si>
  <si>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</si>
  <si>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</si>
  <si>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</si>
  <si>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</si>
  <si>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</si>
  <si>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</si>
  <si>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</si>
  <si>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</si>
  <si>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</si>
  <si>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</si>
  <si>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</si>
  <si>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</si>
  <si>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</si>
  <si>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</si>
  <si>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</si>
  <si>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</si>
  <si>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</si>
  <si>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</si>
  <si>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</si>
  <si>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</si>
  <si>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</si>
  <si>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</si>
  <si>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</si>
  <si>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</si>
  <si>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</si>
  <si>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</si>
  <si>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</si>
  <si>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</si>
  <si>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</si>
  <si>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</si>
  <si>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</si>
  <si>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</si>
  <si>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</si>
  <si>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</si>
  <si>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</si>
  <si>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</si>
  <si>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</si>
  <si>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</si>
  <si>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</si>
  <si>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</si>
  <si>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</si>
  <si>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</si>
  <si>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</si>
  <si>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</si>
  <si>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</si>
  <si>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</si>
  <si>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</si>
  <si>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</si>
  <si>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</si>
  <si>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</si>
  <si>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</si>
  <si>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</si>
  <si>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</si>
  <si>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</si>
  <si>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</si>
  <si>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</si>
  <si>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</si>
  <si>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</si>
  <si>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</si>
  <si>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</si>
  <si>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</si>
  <si>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</si>
  <si>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</si>
  <si>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</si>
  <si>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</si>
  <si>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</si>
  <si>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</si>
  <si>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</si>
  <si>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</si>
  <si>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</si>
  <si>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</si>
  <si>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</si>
  <si>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</si>
  <si>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</si>
  <si>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</si>
  <si>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</si>
  <si>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</si>
  <si>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</si>
  <si>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</si>
  <si>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</si>
  <si>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</si>
  <si>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</si>
  <si>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</si>
  <si>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</si>
  <si>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</si>
  <si>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</si>
  <si>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</si>
  <si>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</si>
  <si>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</si>
  <si>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</si>
  <si>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</si>
  <si>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</si>
  <si>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</si>
  <si>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</si>
  <si>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</si>
  <si>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</si>
  <si>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</si>
  <si>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</si>
  <si>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</si>
  <si>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</si>
  <si>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</si>
  <si>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</si>
  <si>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</si>
  <si>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</si>
  <si>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</si>
  <si>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</si>
  <si>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</si>
  <si>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</si>
  <si>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</si>
  <si>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</si>
  <si>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</si>
  <si>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</si>
  <si>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</si>
  <si>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</si>
  <si>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</si>
  <si>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</si>
  <si>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</si>
  <si>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</si>
  <si>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</si>
  <si>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</si>
  <si>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</si>
  <si>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</si>
  <si>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</si>
  <si>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</si>
  <si>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</si>
  <si>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</si>
  <si>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</si>
  <si>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</si>
  <si>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</si>
  <si>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</si>
  <si>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</si>
  <si>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</si>
  <si>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</si>
  <si>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</si>
  <si>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</si>
  <si>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</si>
  <si>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</si>
  <si>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</si>
  <si>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</si>
  <si>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</si>
  <si>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</si>
  <si>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</si>
  <si>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</si>
  <si>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</si>
  <si>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</si>
  <si>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</si>
  <si>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</si>
  <si>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</si>
  <si>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</si>
  <si>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</si>
  <si>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</si>
  <si>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</si>
  <si>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</si>
  <si>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</si>
  <si>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</si>
  <si>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</si>
  <si>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</si>
  <si>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</si>
  <si>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</si>
  <si>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</si>
  <si>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</si>
  <si>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</si>
  <si>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</si>
  <si>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</si>
  <si>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</si>
  <si>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</si>
  <si>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</si>
  <si>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</si>
  <si>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</si>
  <si>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</si>
  <si>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</si>
  <si>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</si>
  <si>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</si>
  <si>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</si>
  <si>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</si>
  <si>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</si>
  <si>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</si>
  <si>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</si>
  <si>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</si>
  <si>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</si>
  <si>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</si>
  <si>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</si>
  <si>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</si>
  <si>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</si>
  <si>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</si>
  <si>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</si>
  <si>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</si>
  <si>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</si>
  <si>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</si>
  <si>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</si>
  <si>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</si>
  <si>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</si>
  <si>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</si>
  <si>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</si>
  <si>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</si>
  <si>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</si>
  <si>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</si>
  <si>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</si>
  <si>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</si>
  <si>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</si>
  <si>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</si>
  <si>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</si>
  <si>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</si>
  <si>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</si>
  <si>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</si>
  <si>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</si>
  <si>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</si>
  <si>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</si>
  <si>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</si>
  <si>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</si>
  <si>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</si>
  <si>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</si>
  <si>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</si>
  <si>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</si>
  <si>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</si>
  <si>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</si>
  <si>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</si>
  <si>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</si>
  <si>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</si>
  <si>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</si>
  <si>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</si>
  <si>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</si>
  <si>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</si>
  <si>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</si>
  <si>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</si>
  <si>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</si>
  <si>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</si>
  <si>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</si>
  <si>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</si>
  <si>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</si>
  <si>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</si>
  <si>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</si>
  <si>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</si>
  <si>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</si>
  <si>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</si>
  <si>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</si>
  <si>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</si>
  <si>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</si>
  <si>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</si>
  <si>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</si>
  <si>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</si>
  <si>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</si>
  <si>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</si>
  <si>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</si>
  <si>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</si>
  <si>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</si>
  <si>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</si>
  <si>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</si>
  <si>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</si>
  <si>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</si>
  <si>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</si>
  <si>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</si>
  <si>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</si>
  <si>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</si>
  <si>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</si>
  <si>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</si>
  <si>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</si>
  <si>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</si>
  <si>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</si>
  <si>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</si>
  <si>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</si>
  <si>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</si>
  <si>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</si>
  <si>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</si>
  <si>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</si>
  <si>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</si>
  <si>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</si>
  <si>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</si>
  <si>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</si>
  <si>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</si>
  <si>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</si>
  <si>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</si>
  <si>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</si>
  <si>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</si>
  <si>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</si>
  <si>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</si>
  <si>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</si>
  <si>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</si>
  <si>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</si>
  <si>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</si>
  <si>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</si>
  <si>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</si>
  <si>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</si>
  <si>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</si>
  <si>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</si>
  <si>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</si>
  <si>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</si>
  <si>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</si>
  <si>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</si>
  <si>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</si>
  <si>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</si>
  <si>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</si>
  <si>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</si>
  <si>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</si>
  <si>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</si>
  <si>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</si>
  <si>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</si>
  <si>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</si>
  <si>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</si>
  <si>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</si>
  <si>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</si>
  <si>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</si>
  <si>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</si>
  <si>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</si>
  <si>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</si>
  <si>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</si>
  <si>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</si>
  <si>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</si>
  <si>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</si>
  <si>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</si>
  <si>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</si>
  <si>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</si>
  <si>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</si>
  <si>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</si>
  <si>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</si>
  <si>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</si>
  <si>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</si>
  <si>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</si>
  <si>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</si>
  <si>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</si>
  <si>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</si>
  <si>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</si>
  <si>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</si>
  <si>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</si>
  <si>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</si>
  <si>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</si>
  <si>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</si>
  <si>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</si>
  <si>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</si>
  <si>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</si>
  <si>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</si>
  <si>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</si>
  <si>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</si>
  <si>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</si>
  <si>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</si>
  <si>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</si>
  <si>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</si>
  <si>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</si>
  <si>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</si>
  <si>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</si>
  <si>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</si>
  <si>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</si>
  <si>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</si>
  <si>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</si>
  <si>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</si>
  <si>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</si>
  <si>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</si>
  <si>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</si>
  <si>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</si>
  <si>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</si>
  <si>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</si>
  <si>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</si>
  <si>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</si>
  <si>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</si>
  <si>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</si>
  <si>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</si>
  <si>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</si>
  <si>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</si>
  <si>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</si>
  <si>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</si>
  <si>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</si>
  <si>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</si>
  <si>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</si>
  <si>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</si>
  <si>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</si>
  <si>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</si>
  <si>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</si>
  <si>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</si>
  <si>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</si>
  <si>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</si>
  <si>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</si>
  <si>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</si>
  <si>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</si>
  <si>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</si>
  <si>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</si>
  <si>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</si>
  <si>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</si>
  <si>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</si>
  <si>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</si>
  <si>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</si>
  <si>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</si>
  <si>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</si>
  <si>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</si>
  <si>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</si>
  <si>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</si>
  <si>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</si>
  <si>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</si>
  <si>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</si>
  <si>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</si>
  <si>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</si>
  <si>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</si>
  <si>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</si>
  <si>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</si>
  <si>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</si>
  <si>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</si>
  <si>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</si>
  <si>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</si>
  <si>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</si>
  <si>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</si>
  <si>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</si>
  <si>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</si>
  <si>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</si>
  <si>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</si>
  <si>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</si>
  <si>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</si>
  <si>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</si>
  <si>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</si>
  <si>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</si>
  <si>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</si>
  <si>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</si>
  <si>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</si>
  <si>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</si>
  <si>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</si>
  <si>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</si>
  <si>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</si>
  <si>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</si>
  <si>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</si>
  <si>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</si>
  <si>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</si>
  <si>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</si>
  <si>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</si>
  <si>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</si>
  <si>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</si>
  <si>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</si>
  <si>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</si>
  <si>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</si>
  <si>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</si>
  <si>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</si>
  <si>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</si>
  <si>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</si>
  <si>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</si>
  <si>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</si>
  <si>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</si>
  <si>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</si>
  <si>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</si>
  <si>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</si>
  <si>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</si>
  <si>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</si>
  <si>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</si>
  <si>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</si>
  <si>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</si>
  <si>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</si>
  <si>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</si>
  <si>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</si>
  <si>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</si>
  <si>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</si>
  <si>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</si>
  <si>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</si>
  <si>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</si>
  <si>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</si>
  <si>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</si>
  <si>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</si>
  <si>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</si>
  <si>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</si>
  <si>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</si>
  <si>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</si>
  <si>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</si>
  <si>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</si>
  <si>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</si>
  <si>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</si>
  <si>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</si>
  <si>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</si>
  <si>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</si>
  <si>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</si>
  <si>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</si>
  <si>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</si>
  <si>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</si>
  <si>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</si>
  <si>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</si>
  <si>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</si>
  <si>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</si>
  <si>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</si>
  <si>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</si>
  <si>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</si>
  <si>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</si>
  <si>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</si>
  <si>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</si>
  <si>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</si>
  <si>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</si>
  <si>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</si>
  <si>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</si>
  <si>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</si>
  <si>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</si>
  <si>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</si>
  <si>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</si>
  <si>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</si>
  <si>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</si>
  <si>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</si>
  <si>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</si>
  <si>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</si>
  <si>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</si>
  <si>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</si>
  <si>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</si>
  <si>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</si>
  <si>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</si>
  <si>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</si>
  <si>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</si>
  <si>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</si>
  <si>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</si>
  <si>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</si>
  <si>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</si>
  <si>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</si>
  <si>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</si>
  <si>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</si>
  <si>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</si>
  <si>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</si>
  <si>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</si>
  <si>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</si>
  <si>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</si>
  <si>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</si>
  <si>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</si>
  <si>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</si>
  <si>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</si>
  <si>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</si>
  <si>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</si>
  <si>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</si>
  <si>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</si>
  <si>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</si>
  <si>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</si>
  <si>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</si>
  <si>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</si>
  <si>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</si>
  <si>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</si>
  <si>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</si>
  <si>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</si>
  <si>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</si>
  <si>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</si>
  <si>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</si>
  <si>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</si>
  <si>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</si>
  <si>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</si>
  <si>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</si>
  <si>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</si>
  <si>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</si>
  <si>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</si>
  <si>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</si>
  <si>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</si>
  <si>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</si>
  <si>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</si>
  <si>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</si>
  <si>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</si>
  <si>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</si>
  <si>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</si>
  <si>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</si>
  <si>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</si>
  <si>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</si>
  <si>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</si>
  <si>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</si>
  <si>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</si>
  <si>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</si>
  <si>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</si>
  <si>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</si>
  <si>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</si>
  <si>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</si>
  <si>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</si>
  <si>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</si>
  <si>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</si>
  <si>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</si>
  <si>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</si>
  <si>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</si>
  <si>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</si>
  <si>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</si>
  <si>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</si>
  <si>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</si>
  <si>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</si>
  <si>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</si>
  <si>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</si>
  <si>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</si>
  <si>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</si>
  <si>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</si>
  <si>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</si>
  <si>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</si>
  <si>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</si>
  <si>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</si>
  <si>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</si>
  <si>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</si>
  <si>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</si>
  <si>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</si>
  <si>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</si>
  <si>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</si>
  <si>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</si>
  <si>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</si>
  <si>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</si>
  <si>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</si>
  <si>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</si>
  <si>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</si>
  <si>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</si>
  <si>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</si>
  <si>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</si>
  <si>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</si>
  <si>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</si>
  <si>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</si>
  <si>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</si>
  <si>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</si>
  <si>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</si>
  <si>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</si>
  <si>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</si>
  <si>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</si>
  <si>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</si>
  <si>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</si>
  <si>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</si>
  <si>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</si>
  <si>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</si>
  <si>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</si>
  <si>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</si>
  <si>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</si>
  <si>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</si>
  <si>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</si>
  <si>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</si>
  <si>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</si>
  <si>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</si>
  <si>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</si>
  <si>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</si>
  <si>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</si>
  <si>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</si>
  <si>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</si>
  <si>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</si>
  <si>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</si>
  <si>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</si>
  <si>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</si>
  <si>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</si>
  <si>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</si>
  <si>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</si>
  <si>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</si>
  <si>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</si>
  <si>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</si>
  <si>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</si>
  <si>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</si>
  <si>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</si>
  <si>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</si>
  <si>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</si>
  <si>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</si>
  <si>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</si>
  <si>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</si>
  <si>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</si>
  <si>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</si>
  <si>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</si>
  <si>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</si>
  <si>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</si>
  <si>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</si>
  <si>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</si>
  <si>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</si>
  <si>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</si>
  <si>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</si>
  <si>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</si>
  <si>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</si>
  <si>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</si>
  <si>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</si>
  <si>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</si>
  <si>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</si>
  <si>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</si>
  <si>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</si>
  <si>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</si>
  <si>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</si>
  <si>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</si>
  <si>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</si>
  <si>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</si>
  <si>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</si>
  <si>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</si>
  <si>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</si>
  <si>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</si>
  <si>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</si>
  <si>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</si>
  <si>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</si>
  <si>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</si>
  <si>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</si>
  <si>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</si>
  <si>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</si>
  <si>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</si>
  <si>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</si>
  <si>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</si>
  <si>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</si>
  <si>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</si>
  <si>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</si>
  <si>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</si>
  <si>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</si>
  <si>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</si>
  <si>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</si>
  <si>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</si>
  <si>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</si>
  <si>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</si>
  <si>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</si>
  <si>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</si>
  <si>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</si>
  <si>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</si>
  <si>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</si>
  <si>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</si>
  <si>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</si>
  <si>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</si>
  <si>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</si>
  <si>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</si>
  <si>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</si>
  <si>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</si>
  <si>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</si>
  <si>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</si>
  <si>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</si>
  <si>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</si>
  <si>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</si>
  <si>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</si>
  <si>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</si>
  <si>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</si>
  <si>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</si>
  <si>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</si>
  <si>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</si>
  <si>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</si>
  <si>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</si>
  <si>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</si>
  <si>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</si>
  <si>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</si>
  <si>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</si>
  <si>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</si>
  <si>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</si>
  <si>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</si>
  <si>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</si>
  <si>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</si>
  <si>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</si>
  <si>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</si>
  <si>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</si>
  <si>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</si>
  <si>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</si>
  <si>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</si>
  <si>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</si>
  <si>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</si>
  <si>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</si>
  <si>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</si>
  <si>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</si>
  <si>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</si>
  <si>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</si>
  <si>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</si>
  <si>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</si>
  <si>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</si>
  <si>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</si>
  <si>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</si>
  <si>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</si>
  <si>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</si>
  <si>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</si>
  <si>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</si>
  <si>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</si>
  <si>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</si>
  <si>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</si>
  <si>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</si>
  <si>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</si>
  <si>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</si>
  <si>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</si>
  <si>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</si>
  <si>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</si>
  <si>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</si>
  <si>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</si>
  <si>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</si>
  <si>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</si>
  <si>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</si>
  <si>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</si>
  <si>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</si>
  <si>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</si>
  <si>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</si>
  <si>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</si>
  <si>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</si>
  <si>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</si>
  <si>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</si>
  <si>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</si>
  <si>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</si>
  <si>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</si>
  <si>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</si>
  <si>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</si>
  <si>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</si>
  <si>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</si>
  <si>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</si>
  <si>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</si>
  <si>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</si>
  <si>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</si>
  <si>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</si>
  <si>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</si>
  <si>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</si>
  <si>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</si>
  <si>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</si>
  <si>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</si>
  <si>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</si>
  <si>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</si>
  <si>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</si>
  <si>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</si>
  <si>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</si>
  <si>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</si>
  <si>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</si>
  <si>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</si>
  <si>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</si>
  <si>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</si>
  <si>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</si>
  <si>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</si>
  <si>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</si>
  <si>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</si>
  <si>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</si>
  <si>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</si>
  <si>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</si>
  <si>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</si>
  <si>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</si>
  <si>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</si>
  <si>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</si>
  <si>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</si>
  <si>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</si>
  <si>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</si>
  <si>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</si>
  <si>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</si>
  <si>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</si>
  <si>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</si>
  <si>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</si>
  <si>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</si>
  <si>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</si>
  <si>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</si>
  <si>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</si>
  <si>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</si>
  <si>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</si>
  <si>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</si>
  <si>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</si>
  <si>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</si>
  <si>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</si>
  <si>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</si>
  <si>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</si>
  <si>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</si>
  <si>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</si>
  <si>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</si>
  <si>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</si>
  <si>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</si>
  <si>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</si>
  <si>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</si>
  <si>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</si>
  <si>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</si>
  <si>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</si>
  <si>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</si>
  <si>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</si>
  <si>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</si>
  <si>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</si>
  <si>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</si>
  <si>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</si>
  <si>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</si>
  <si>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</si>
  <si>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</si>
  <si>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</si>
  <si>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</si>
  <si>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</si>
  <si>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</si>
  <si>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</si>
  <si>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</si>
  <si>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</si>
  <si>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</si>
  <si>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</si>
  <si>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</si>
  <si>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</si>
  <si>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</si>
  <si>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</si>
  <si>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</si>
  <si>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</si>
  <si>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</si>
  <si>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</si>
  <si>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</si>
  <si>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</si>
  <si>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</si>
  <si>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</si>
  <si>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</si>
  <si>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</si>
  <si>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</si>
  <si>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</si>
  <si>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</si>
  <si>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</si>
  <si>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</si>
  <si>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</si>
  <si>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</si>
  <si>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</si>
  <si>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</si>
  <si>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</si>
  <si>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</si>
  <si>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</si>
  <si>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</si>
  <si>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</si>
  <si>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</si>
  <si>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</si>
  <si>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</si>
  <si>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</si>
  <si>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</si>
  <si>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</si>
  <si>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</si>
  <si>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</si>
  <si>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</si>
  <si>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</si>
  <si>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</si>
  <si>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</si>
  <si>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</si>
  <si>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</si>
  <si>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</si>
  <si>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</si>
  <si>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</si>
  <si>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</si>
  <si>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</si>
  <si>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</si>
  <si>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</si>
  <si>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</si>
  <si>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</si>
  <si>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</si>
  <si>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</si>
  <si>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</si>
  <si>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</si>
  <si>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</si>
  <si>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</si>
  <si>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</si>
  <si>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</si>
  <si>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</si>
  <si>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</si>
  <si>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</si>
  <si>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</si>
  <si>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</si>
  <si>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</si>
  <si>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</si>
  <si>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</si>
  <si>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</si>
  <si>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</si>
  <si>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</si>
  <si>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</si>
  <si>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</si>
  <si>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</si>
  <si>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</si>
  <si>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</si>
  <si>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</si>
  <si>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</si>
  <si>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</si>
  <si>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</si>
  <si>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</si>
  <si>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</si>
  <si>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</si>
  <si>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</si>
  <si>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</si>
  <si>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</si>
  <si>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</si>
  <si>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</si>
  <si>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</si>
  <si>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</si>
  <si>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</si>
  <si>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</si>
  <si>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</si>
  <si>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</si>
  <si>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</si>
  <si>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</si>
  <si>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</si>
  <si>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</si>
  <si>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</si>
  <si>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</si>
  <si>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</si>
  <si>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</si>
  <si>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</si>
  <si>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</si>
  <si>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</si>
  <si>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</si>
  <si>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</si>
  <si>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</si>
  <si>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</si>
  <si>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</si>
  <si>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</si>
  <si>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</si>
  <si>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</si>
  <si>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</si>
  <si>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</si>
  <si>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</si>
  <si>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</si>
  <si>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</si>
  <si>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</si>
  <si>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</si>
  <si>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</si>
  <si>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</si>
  <si>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</si>
  <si>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</si>
  <si>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</si>
  <si>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</si>
  <si>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</si>
  <si>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</si>
  <si>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</si>
  <si>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</si>
  <si>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</si>
  <si>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</si>
  <si>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</si>
  <si>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</si>
  <si>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</si>
  <si>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</si>
  <si>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</si>
  <si>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</si>
  <si>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</si>
  <si>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</si>
  <si>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</si>
  <si>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</si>
  <si>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</si>
  <si>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</si>
  <si>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</si>
  <si>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</si>
  <si>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</si>
  <si>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</si>
  <si>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</si>
  <si>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</si>
  <si>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</si>
  <si>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</si>
  <si>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</si>
  <si>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</si>
  <si>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</si>
  <si>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</si>
  <si>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</si>
  <si>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</si>
  <si>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</si>
  <si>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</si>
  <si>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</si>
  <si>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</si>
  <si>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</si>
  <si>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</si>
  <si>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</si>
  <si>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</si>
  <si>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</si>
  <si>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</si>
  <si>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</si>
  <si>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</si>
  <si>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</si>
  <si>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</si>
  <si>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</si>
  <si>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</si>
  <si>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</si>
  <si>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</si>
  <si>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</si>
  <si>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</si>
  <si>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</si>
  <si>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</si>
  <si>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</si>
  <si>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</si>
  <si>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</si>
  <si>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</si>
  <si>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</si>
  <si>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</si>
  <si>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</si>
  <si>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</si>
  <si>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</si>
  <si>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</si>
  <si>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</si>
  <si>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</si>
  <si>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</si>
  <si>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</si>
  <si>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</si>
  <si>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</si>
  <si>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</si>
  <si>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</si>
  <si>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</si>
  <si>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</si>
  <si>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</si>
  <si>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</si>
  <si>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</si>
  <si>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</si>
  <si>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</si>
  <si>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</si>
  <si>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</si>
  <si>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</si>
  <si>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</si>
  <si>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</si>
  <si>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</si>
  <si>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</si>
  <si>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</si>
  <si>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</si>
  <si>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</si>
  <si>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</si>
  <si>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</si>
  <si>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</si>
  <si>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</si>
  <si>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</si>
  <si>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</si>
  <si>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</si>
  <si>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</si>
  <si>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</si>
  <si>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</si>
  <si>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</si>
  <si>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</si>
  <si>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</si>
  <si>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</si>
  <si>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</si>
  <si>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</si>
  <si>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</si>
  <si>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</si>
  <si>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</si>
  <si>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</si>
  <si>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</si>
  <si>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</si>
  <si>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</si>
  <si>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</si>
  <si>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</si>
  <si>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</si>
  <si>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</si>
  <si>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</si>
  <si>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</si>
  <si>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</si>
  <si>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</si>
  <si>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</si>
  <si>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</si>
  <si>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</si>
  <si>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</si>
  <si>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</si>
  <si>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</si>
  <si>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</si>
  <si>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</si>
  <si>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</si>
  <si>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</si>
  <si>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</si>
  <si>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</si>
  <si>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</si>
  <si>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</si>
  <si>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</si>
  <si>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</si>
  <si>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</si>
  <si>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</si>
  <si>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</si>
  <si>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</si>
  <si>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</si>
  <si>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</si>
  <si>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</si>
  <si>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</si>
  <si>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</si>
  <si>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</si>
  <si>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</si>
  <si>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</si>
  <si>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</si>
  <si>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</si>
  <si>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</si>
  <si>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</si>
  <si>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</si>
  <si>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</si>
  <si>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</si>
  <si>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</si>
  <si>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</si>
  <si>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</si>
  <si>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</si>
  <si>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</si>
  <si>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</si>
  <si>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</si>
  <si>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</si>
  <si>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</si>
  <si>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</si>
  <si>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</si>
  <si>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</si>
  <si>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</si>
  <si>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</si>
  <si>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</si>
  <si>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</si>
  <si>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</si>
  <si>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</si>
  <si>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</si>
  <si>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</si>
  <si>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</si>
  <si>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</si>
  <si>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</si>
  <si>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</si>
  <si>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</si>
  <si>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</si>
  <si>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</si>
  <si>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</si>
  <si>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</si>
  <si>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</si>
  <si>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</si>
  <si>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</si>
  <si>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</si>
  <si>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</si>
  <si>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</si>
  <si>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</si>
  <si>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</si>
  <si>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</si>
  <si>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</si>
  <si>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</si>
  <si>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</si>
  <si>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</si>
  <si>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</si>
  <si>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</si>
  <si>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</si>
  <si>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</si>
  <si>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</si>
  <si>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</si>
  <si>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</si>
  <si>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</si>
  <si>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</si>
  <si>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</si>
  <si>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</si>
  <si>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</si>
  <si>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</si>
  <si>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</si>
  <si>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</si>
  <si>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</si>
  <si>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</si>
  <si>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</si>
  <si>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</si>
  <si>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</si>
  <si>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</si>
  <si>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</si>
  <si>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</si>
  <si>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</si>
  <si>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</si>
  <si>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</si>
  <si>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</si>
  <si>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</si>
  <si>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</si>
  <si>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</si>
  <si>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</si>
  <si>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</si>
  <si>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</si>
  <si>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</si>
  <si>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</si>
  <si>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</si>
  <si>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</si>
  <si>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</si>
  <si>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</si>
  <si>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</si>
  <si>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</si>
  <si>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</si>
  <si>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</si>
  <si>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</si>
  <si>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</si>
  <si>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</si>
  <si>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</si>
  <si>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</si>
  <si>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</si>
  <si>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</si>
  <si>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</si>
  <si>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</si>
  <si>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</si>
  <si>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</si>
  <si>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</si>
  <si>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</si>
  <si>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</si>
  <si>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</si>
  <si>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</si>
  <si>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</si>
  <si>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</si>
  <si>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</si>
  <si>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</si>
  <si>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</si>
  <si>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</si>
  <si>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</si>
  <si>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</si>
  <si>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</si>
  <si>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</si>
  <si>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</si>
  <si>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</si>
  <si>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</si>
  <si>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</si>
  <si>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</si>
  <si>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</si>
  <si>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</si>
  <si>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</si>
  <si>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</si>
  <si>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</si>
  <si>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</si>
  <si>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</si>
  <si>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</si>
  <si>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</si>
  <si>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</si>
  <si>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</si>
  <si>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</si>
  <si>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</si>
  <si>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</si>
  <si>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</si>
  <si>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</si>
  <si>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</si>
  <si>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</si>
  <si>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</si>
  <si>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</si>
  <si>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</si>
  <si>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</si>
  <si>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</si>
  <si>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</si>
  <si>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</si>
  <si>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</si>
  <si>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</si>
  <si>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</si>
  <si>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</si>
  <si>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</si>
  <si>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</si>
  <si>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</si>
  <si>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</si>
  <si>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</si>
  <si>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</si>
  <si>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</si>
  <si>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</si>
  <si>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</si>
  <si>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</si>
  <si>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</si>
  <si>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</si>
  <si>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</si>
  <si>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</si>
  <si>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</si>
  <si>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</si>
  <si>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</si>
  <si>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</si>
  <si>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</si>
  <si>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</si>
  <si>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</si>
  <si>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</si>
  <si>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</si>
  <si>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</si>
  <si>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</si>
  <si>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</si>
  <si>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</si>
  <si>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</si>
  <si>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</si>
  <si>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</si>
  <si>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</si>
  <si>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</si>
  <si>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</si>
  <si>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</si>
  <si>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</si>
  <si>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</si>
  <si>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</si>
  <si>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</si>
  <si>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</si>
  <si>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</si>
  <si>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</si>
  <si>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</si>
  <si>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</si>
  <si>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</si>
  <si>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</si>
  <si>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</si>
  <si>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</si>
  <si>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</si>
  <si>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</si>
  <si>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</si>
  <si>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</si>
  <si>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</si>
  <si>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</si>
  <si>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</si>
  <si>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</si>
  <si>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</si>
  <si>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</si>
  <si>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</si>
  <si>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</si>
  <si>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</si>
  <si>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</si>
  <si>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</si>
  <si>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</si>
  <si>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</si>
  <si>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</si>
  <si>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</si>
  <si>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</si>
  <si>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</si>
  <si>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</si>
  <si>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</si>
  <si>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</si>
  <si>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</si>
  <si>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</si>
  <si>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</si>
  <si>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</si>
  <si>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</si>
  <si>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</si>
  <si>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</si>
  <si>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</si>
  <si>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</si>
  <si>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</si>
  <si>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</si>
  <si>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</si>
  <si>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</si>
  <si>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</si>
  <si>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</si>
  <si>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</si>
  <si>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</si>
  <si>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</si>
  <si>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</si>
  <si>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</si>
  <si>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</si>
  <si>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</si>
  <si>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</si>
  <si>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</si>
  <si>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</si>
  <si>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</si>
  <si>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</si>
  <si>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</si>
  <si>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</si>
  <si>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</si>
  <si>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</si>
  <si>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</si>
  <si>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</si>
  <si>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</si>
  <si>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</si>
  <si>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</si>
  <si>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</si>
  <si>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</si>
  <si>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</si>
  <si>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</si>
  <si>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</si>
  <si>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</si>
  <si>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</si>
  <si>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</si>
  <si>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</si>
  <si>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</si>
  <si>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</si>
  <si>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</si>
  <si>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</si>
  <si>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</si>
  <si>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</si>
  <si>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</si>
  <si>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</si>
  <si>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</si>
  <si>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</si>
  <si>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</si>
  <si>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</si>
  <si>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</si>
  <si>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</si>
  <si>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</si>
  <si>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</si>
  <si>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</si>
  <si>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</si>
  <si>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</si>
  <si>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</si>
  <si>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</si>
  <si>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</si>
  <si>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</si>
  <si>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</si>
  <si>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</si>
  <si>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</si>
  <si>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</si>
  <si>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</si>
  <si>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</si>
  <si>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</si>
  <si>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</si>
  <si>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</si>
  <si>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</si>
  <si>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</si>
  <si>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</si>
  <si>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</si>
  <si>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</si>
  <si>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</si>
  <si>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</si>
  <si>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</si>
  <si>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</si>
  <si>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</si>
  <si>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</si>
  <si>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</si>
  <si>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</si>
  <si>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</si>
  <si>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</si>
  <si>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</si>
  <si>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</si>
  <si>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</si>
  <si>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</si>
  <si>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</si>
  <si>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</si>
  <si>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</si>
  <si>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</si>
  <si>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</si>
  <si>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</si>
  <si>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</si>
  <si>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</si>
  <si>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</si>
  <si>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</si>
  <si>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</si>
  <si>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</si>
  <si>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</si>
  <si>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</si>
  <si>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</si>
  <si>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</si>
  <si>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</si>
  <si>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</si>
  <si>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</si>
  <si>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</si>
  <si>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</si>
  <si>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</si>
  <si>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</si>
  <si>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</si>
  <si>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</si>
  <si>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</si>
  <si>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</si>
  <si>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</si>
  <si>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</si>
  <si>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</si>
  <si>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</si>
  <si>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</si>
  <si>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</si>
  <si>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</si>
  <si>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</si>
  <si>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</si>
  <si>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</si>
  <si>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</si>
  <si>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</si>
  <si>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</si>
  <si>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</si>
  <si>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</si>
  <si>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</si>
  <si>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</si>
  <si>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</si>
  <si>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</si>
  <si>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</si>
  <si>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</si>
  <si>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</si>
  <si>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</si>
  <si>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</si>
  <si>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</si>
  <si>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</si>
  <si>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</si>
  <si>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</si>
  <si>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</si>
  <si>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</si>
  <si>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</si>
  <si>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</si>
  <si>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</si>
  <si>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</si>
  <si>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</si>
  <si>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</si>
  <si>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</si>
  <si>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</si>
  <si>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</si>
  <si>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</si>
  <si>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</si>
  <si>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</si>
  <si>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</si>
  <si>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</si>
  <si>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</si>
  <si>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</si>
  <si>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</si>
  <si>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</si>
  <si>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</si>
  <si>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</si>
  <si>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</si>
  <si>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</si>
  <si>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</si>
  <si>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</si>
  <si>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</si>
  <si>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</si>
  <si>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</si>
  <si>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</si>
  <si>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</si>
  <si>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</si>
  <si>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</si>
  <si>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</si>
  <si>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</si>
  <si>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</si>
  <si>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</si>
  <si>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</si>
  <si>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</si>
  <si>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</si>
  <si>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</si>
  <si>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</si>
  <si>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</si>
  <si>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</si>
  <si>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</si>
  <si>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</si>
  <si>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</si>
  <si>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</si>
  <si>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</si>
  <si>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</si>
  <si>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</si>
  <si>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</si>
  <si>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</si>
  <si>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</si>
  <si>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</si>
  <si>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</si>
  <si>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</si>
  <si>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</si>
  <si>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</si>
  <si>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</si>
  <si>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</si>
  <si>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</si>
  <si>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</si>
  <si>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</si>
  <si>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</si>
  <si>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</si>
  <si>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</si>
  <si>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</si>
  <si>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</si>
  <si>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</si>
  <si>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</si>
  <si>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</si>
  <si>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</si>
  <si>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</si>
  <si>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</si>
  <si>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</si>
  <si>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</si>
  <si>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</si>
  <si>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</si>
  <si>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</si>
  <si>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</si>
  <si>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</si>
  <si>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</si>
  <si>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</si>
  <si>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</si>
  <si>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</si>
  <si>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</si>
  <si>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</si>
  <si>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</si>
  <si>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</si>
  <si>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</si>
  <si>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</si>
  <si>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</si>
  <si>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</si>
  <si>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</si>
  <si>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</si>
  <si>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</si>
  <si>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</si>
  <si>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</si>
  <si>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</si>
  <si>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</si>
  <si>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</si>
  <si>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</si>
  <si>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</si>
  <si>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</si>
  <si>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</si>
  <si>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</si>
  <si>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</si>
  <si>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</si>
  <si>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</si>
  <si>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</si>
  <si>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</si>
  <si>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</si>
  <si>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</si>
  <si>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</si>
  <si>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</si>
  <si>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</si>
  <si>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</si>
  <si>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</si>
  <si>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</si>
  <si>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</si>
  <si>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</si>
  <si>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</si>
  <si>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</si>
  <si>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</si>
  <si>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</si>
  <si>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</si>
  <si>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</si>
  <si>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</si>
  <si>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</si>
  <si>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</si>
  <si>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</si>
  <si>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</si>
  <si>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</si>
  <si>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</si>
  <si>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</si>
  <si>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</si>
  <si>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</si>
  <si>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</si>
  <si>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</si>
  <si>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</si>
  <si>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</si>
  <si>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</si>
  <si>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</si>
  <si>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</si>
  <si>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</si>
  <si>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</si>
  <si>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</si>
  <si>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</si>
  <si>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</si>
  <si>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</si>
  <si>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</si>
  <si>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</si>
  <si>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</si>
  <si>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</si>
  <si>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</si>
  <si>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</si>
  <si>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</si>
  <si>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</si>
  <si>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</si>
  <si>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</si>
  <si>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</si>
  <si>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</si>
  <si>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</si>
  <si>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</si>
  <si>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</si>
  <si>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</si>
  <si>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</si>
  <si>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</si>
  <si>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</si>
  <si>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</si>
  <si>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</si>
  <si>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</si>
  <si>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</si>
  <si>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</si>
  <si>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</si>
  <si>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</si>
  <si>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</si>
  <si>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</si>
  <si>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</si>
  <si>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</si>
  <si>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</si>
  <si>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</si>
  <si>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</si>
  <si>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</si>
  <si>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</si>
  <si>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</si>
  <si>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</si>
  <si>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</si>
  <si>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</si>
  <si>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</si>
  <si>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</si>
  <si>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</si>
  <si>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</si>
  <si>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</si>
  <si>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</si>
  <si>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</si>
  <si>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</si>
  <si>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</si>
  <si>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</si>
  <si>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</si>
  <si>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</si>
  <si>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</si>
  <si>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</si>
  <si>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</si>
  <si>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</si>
  <si>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</si>
  <si>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</si>
  <si>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</si>
  <si>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</si>
  <si>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</si>
  <si>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</si>
  <si>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</si>
  <si>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</si>
  <si>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</si>
  <si>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</si>
  <si>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</si>
  <si>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</si>
  <si>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</si>
  <si>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</si>
  <si>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</si>
  <si>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</si>
  <si>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</si>
  <si>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</si>
  <si>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</si>
  <si>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</si>
  <si>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</si>
  <si>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</si>
  <si>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</si>
  <si>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</si>
  <si>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</si>
  <si>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</si>
  <si>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</si>
  <si>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</si>
  <si>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</si>
  <si>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</si>
  <si>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</si>
  <si>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</si>
  <si>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</si>
  <si>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</si>
  <si>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</si>
  <si>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</si>
  <si>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</si>
  <si>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</si>
  <si>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</si>
  <si>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</si>
  <si>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</si>
  <si>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</si>
  <si>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</si>
  <si>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</si>
  <si>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</si>
  <si>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</si>
  <si>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</si>
  <si>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</si>
  <si>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</si>
  <si>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</si>
  <si>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</si>
  <si>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</si>
  <si>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</si>
  <si>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</si>
  <si>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</si>
  <si>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</si>
  <si>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</si>
  <si>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</si>
  <si>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</si>
  <si>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</si>
  <si>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</si>
  <si>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</si>
  <si>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</si>
  <si>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</si>
  <si>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</si>
  <si>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</si>
  <si>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</si>
  <si>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</si>
  <si>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</si>
  <si>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</si>
  <si>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</si>
  <si>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</si>
  <si>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</si>
  <si>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</si>
  <si>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</si>
  <si>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</si>
  <si>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</si>
  <si>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</si>
  <si>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</si>
  <si>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</si>
  <si>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</si>
  <si>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</si>
  <si>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</si>
  <si>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</si>
  <si>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</si>
  <si>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</si>
  <si>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</si>
  <si>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</si>
  <si>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</si>
  <si>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</si>
  <si>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</si>
  <si>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</si>
  <si>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</si>
  <si>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</si>
  <si>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</si>
  <si>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</si>
  <si>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</si>
  <si>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</si>
  <si>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</si>
  <si>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</si>
  <si>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</si>
  <si>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</si>
  <si>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</si>
  <si>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</si>
  <si>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</si>
  <si>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</si>
  <si>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</si>
  <si>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</si>
  <si>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</si>
  <si>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</si>
  <si>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</si>
  <si>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</si>
  <si>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</si>
  <si>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</si>
  <si>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</si>
  <si>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</si>
  <si>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</si>
  <si>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</si>
  <si>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</si>
  <si>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</si>
  <si>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</si>
  <si>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</si>
  <si>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</si>
  <si>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</si>
  <si>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</si>
  <si>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</si>
  <si>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</si>
  <si>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</si>
  <si>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</si>
  <si>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</si>
  <si>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</si>
  <si>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</si>
  <si>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</si>
  <si>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</si>
  <si>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</si>
  <si>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</si>
  <si>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</si>
  <si>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</si>
  <si>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</si>
  <si>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</si>
  <si>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</si>
  <si>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</si>
  <si>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</si>
  <si>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</si>
  <si>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</si>
  <si>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</si>
  <si>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</si>
  <si>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</si>
  <si>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</si>
  <si>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</si>
  <si>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</si>
  <si>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</si>
  <si>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</si>
  <si>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</si>
  <si>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</si>
  <si>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</si>
  <si>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</si>
  <si>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</si>
  <si>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</si>
  <si>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</si>
  <si>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</si>
  <si>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</si>
  <si>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</si>
  <si>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</si>
  <si>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</si>
  <si>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</si>
  <si>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</si>
  <si>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</si>
  <si>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</si>
  <si>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</si>
  <si>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</si>
  <si>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</si>
  <si>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</si>
  <si>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</si>
  <si>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</si>
  <si>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</si>
  <si>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</si>
  <si>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</si>
  <si>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</si>
  <si>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</si>
  <si>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</si>
  <si>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</si>
  <si>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</si>
  <si>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</si>
  <si>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</si>
  <si>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</si>
  <si>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</si>
  <si>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</si>
  <si>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</si>
  <si>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</si>
  <si>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</si>
  <si>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</si>
  <si>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</si>
  <si>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</si>
  <si>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</si>
  <si>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</si>
  <si>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</si>
  <si>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</si>
  <si>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</si>
  <si>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</si>
  <si>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</si>
  <si>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</si>
  <si>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</si>
  <si>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</si>
  <si>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</si>
  <si>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</si>
  <si>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</si>
  <si>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</si>
  <si>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</si>
  <si>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</si>
  <si>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</si>
  <si>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</si>
  <si>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</si>
  <si>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</si>
  <si>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</si>
  <si>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</si>
  <si>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</si>
  <si>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</si>
  <si>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</si>
  <si>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</si>
  <si>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</si>
  <si>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</si>
  <si>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</si>
  <si>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</si>
  <si>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</si>
  <si>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</si>
  <si>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</si>
  <si>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</si>
  <si>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</si>
  <si>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</si>
  <si>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</si>
  <si>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</si>
  <si>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</si>
  <si>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</si>
  <si>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</si>
  <si>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</si>
  <si>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</si>
  <si>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</si>
  <si>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</si>
  <si>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</si>
  <si>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</si>
  <si>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</si>
  <si>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</si>
  <si>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</si>
  <si>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</si>
  <si>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</si>
  <si>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</si>
  <si>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</si>
  <si>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</si>
  <si>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</si>
  <si>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</si>
  <si>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</si>
  <si>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</si>
  <si>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</si>
  <si>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</si>
  <si>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</si>
  <si>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</si>
  <si>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</si>
  <si>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</si>
  <si>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</si>
  <si>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</si>
  <si>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</si>
  <si>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</si>
  <si>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</si>
  <si>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</si>
  <si>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</si>
  <si>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</si>
  <si>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</si>
  <si>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</si>
  <si>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</si>
  <si>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</si>
  <si>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</si>
  <si>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</si>
  <si>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</si>
  <si>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</si>
  <si>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</si>
  <si>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</si>
  <si>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</si>
  <si>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</si>
  <si>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</si>
  <si>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</si>
  <si>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</si>
  <si>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</si>
  <si>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</si>
  <si>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</si>
  <si>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</si>
  <si>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</si>
  <si>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</si>
  <si>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</si>
  <si>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</si>
  <si>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</si>
  <si>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</si>
  <si>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</si>
  <si>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</si>
  <si>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</si>
  <si>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</si>
  <si>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</si>
  <si>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</si>
  <si>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</si>
  <si>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</si>
  <si>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</si>
  <si>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</si>
  <si>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</si>
  <si>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</si>
  <si>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</si>
  <si>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</si>
  <si>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</si>
  <si>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</si>
  <si>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</si>
  <si>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</si>
  <si>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</si>
  <si>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</si>
  <si>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</si>
  <si>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</si>
  <si>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</si>
  <si>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</si>
  <si>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</si>
  <si>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</si>
  <si>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</si>
  <si>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</si>
  <si>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</si>
  <si>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</si>
  <si>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</si>
  <si>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</si>
  <si>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</si>
  <si>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</si>
  <si>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</si>
  <si>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</si>
  <si>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</si>
  <si>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</si>
  <si>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</si>
  <si>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</si>
  <si>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</si>
  <si>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</si>
  <si>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</si>
  <si>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</si>
  <si>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</si>
  <si>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</si>
  <si>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</si>
  <si>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</si>
  <si>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</si>
  <si>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</si>
  <si>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</si>
  <si>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</si>
  <si>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</si>
  <si>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</si>
  <si>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</si>
  <si>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</si>
  <si>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</si>
  <si>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</si>
  <si>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</si>
  <si>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</si>
  <si>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</si>
  <si>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</si>
  <si>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</si>
  <si>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</si>
  <si>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</si>
  <si>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</si>
  <si>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</si>
  <si>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</si>
  <si>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</si>
  <si>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</si>
  <si>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</si>
  <si>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</si>
  <si>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</si>
  <si>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</si>
  <si>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</si>
  <si>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</si>
  <si>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</si>
  <si>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</si>
  <si>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</si>
  <si>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</si>
  <si>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</si>
  <si>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</si>
  <si>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</si>
  <si>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</si>
  <si>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</si>
  <si>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</si>
  <si>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</si>
  <si>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</si>
  <si>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</si>
  <si>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</si>
  <si>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</si>
  <si>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</si>
  <si>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</si>
  <si>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</si>
  <si>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</si>
  <si>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</si>
  <si>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</si>
  <si>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</si>
  <si>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</si>
  <si>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</si>
  <si>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</si>
  <si>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</si>
  <si>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</si>
  <si>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</si>
  <si>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</si>
  <si>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</si>
  <si>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</si>
  <si>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</si>
  <si>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</si>
  <si>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</si>
  <si>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</si>
  <si>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</si>
  <si>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</si>
  <si>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</si>
  <si>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</si>
  <si>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</si>
  <si>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</si>
  <si>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</si>
  <si>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</si>
  <si>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</si>
  <si>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</si>
  <si>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</si>
  <si>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</si>
  <si>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</si>
  <si>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</si>
  <si>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</si>
  <si>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</si>
  <si>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</si>
  <si>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</si>
  <si>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</si>
  <si>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</si>
  <si>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</si>
  <si>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</si>
  <si>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</si>
  <si>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</si>
  <si>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</si>
  <si>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</si>
  <si>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</si>
  <si>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</si>
  <si>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</si>
  <si>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</si>
  <si>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</si>
  <si>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</si>
  <si>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</si>
  <si>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</si>
  <si>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</si>
  <si>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</si>
  <si>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</si>
  <si>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</si>
  <si>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</si>
  <si>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</si>
  <si>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</si>
  <si>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</si>
  <si>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</si>
  <si>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</si>
  <si>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</si>
  <si>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</si>
  <si>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</si>
  <si>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</si>
  <si>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</si>
  <si>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</si>
  <si>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</si>
  <si>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</si>
  <si>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</si>
  <si>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</si>
  <si>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</si>
  <si>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</si>
  <si>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</si>
  <si>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</si>
  <si>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</si>
  <si>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</si>
  <si>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</si>
  <si>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</si>
  <si>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</si>
  <si>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</si>
  <si>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</si>
  <si>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</si>
  <si>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</si>
  <si>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</si>
  <si>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</si>
  <si>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</si>
  <si>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</si>
  <si>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</si>
  <si>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</si>
  <si>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</si>
  <si>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</si>
  <si>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</si>
  <si>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</si>
  <si>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</si>
  <si>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</si>
  <si>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</si>
  <si>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</si>
  <si>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</si>
  <si>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</si>
  <si>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</si>
  <si>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</si>
  <si>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</si>
  <si>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</si>
  <si>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</si>
  <si>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</si>
  <si>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</si>
  <si>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</si>
  <si>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</si>
  <si>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</si>
  <si>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</si>
  <si>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</si>
  <si>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</si>
  <si>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</si>
  <si>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</si>
  <si>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</si>
  <si>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</si>
  <si>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</si>
  <si>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</si>
  <si>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</si>
  <si>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</si>
  <si>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</si>
  <si>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</si>
  <si>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</si>
  <si>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</si>
  <si>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</si>
  <si>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</si>
  <si>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</si>
  <si>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</si>
  <si>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</si>
  <si>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</si>
  <si>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</si>
  <si>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</si>
  <si>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</si>
  <si>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</si>
  <si>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</si>
  <si>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</si>
  <si>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</si>
  <si>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</si>
  <si>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</si>
  <si>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</si>
  <si>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</si>
  <si>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</si>
  <si>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</si>
  <si>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</si>
  <si>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</si>
  <si>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</si>
  <si>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</si>
  <si>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</si>
  <si>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</si>
  <si>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</si>
  <si>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</si>
  <si>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</si>
  <si>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</si>
  <si>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</si>
  <si>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</si>
  <si>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</si>
  <si>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</si>
  <si>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</si>
  <si>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</si>
  <si>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</si>
  <si>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</si>
  <si>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</si>
  <si>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</si>
  <si>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</si>
  <si>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</si>
  <si>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</si>
  <si>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</si>
  <si>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</si>
  <si>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</si>
  <si>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</si>
  <si>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</si>
  <si>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</si>
  <si>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</si>
  <si>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</si>
  <si>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</si>
  <si>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</si>
  <si>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</si>
  <si>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</si>
  <si>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</si>
  <si>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</si>
  <si>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</si>
  <si>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</si>
  <si>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</si>
  <si>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</si>
  <si>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</si>
  <si>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</si>
  <si>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</si>
  <si>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</si>
  <si>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</si>
  <si>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</si>
  <si>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</si>
  <si>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</si>
  <si>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</si>
  <si>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</si>
  <si>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</si>
  <si>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</si>
  <si>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</si>
  <si>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</si>
  <si>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</si>
  <si>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</si>
  <si>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</si>
  <si>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</si>
  <si>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</si>
  <si>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</si>
  <si>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</si>
  <si>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</si>
  <si>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</si>
  <si>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</si>
  <si>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</si>
  <si>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</si>
  <si>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</si>
  <si>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</si>
  <si>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</si>
  <si>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</si>
  <si>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</si>
  <si>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</si>
  <si>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</si>
  <si>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</si>
  <si>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</si>
  <si>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</si>
  <si>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</si>
  <si>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</si>
  <si>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</si>
  <si>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</si>
  <si>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</si>
  <si>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</si>
  <si>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</si>
  <si>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</si>
  <si>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</si>
  <si>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</si>
  <si>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</si>
  <si>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</si>
  <si>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</si>
  <si>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</si>
  <si>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</si>
  <si>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</si>
  <si>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</si>
  <si>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</si>
  <si>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</si>
  <si>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</si>
  <si>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</si>
  <si>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</si>
  <si>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</si>
  <si>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</si>
  <si>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</si>
  <si>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</si>
  <si>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</si>
  <si>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</si>
  <si>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</si>
  <si>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</si>
  <si>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</si>
  <si>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</si>
  <si>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</si>
  <si>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</si>
  <si>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</si>
  <si>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</si>
  <si>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</si>
  <si>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</si>
  <si>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</si>
  <si>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</si>
  <si>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</si>
  <si>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</si>
  <si>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</si>
  <si>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</si>
  <si>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</si>
  <si>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</si>
  <si>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</si>
  <si>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</si>
  <si>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</si>
  <si>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</si>
  <si>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</si>
  <si>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</si>
  <si>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</si>
  <si>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</si>
  <si>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</si>
  <si>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</si>
  <si>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</si>
  <si>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</si>
  <si>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</si>
  <si>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</si>
  <si>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</si>
  <si>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</si>
  <si>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</si>
  <si>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</si>
  <si>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</si>
  <si>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</si>
  <si>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</si>
  <si>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</si>
  <si>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</si>
  <si>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</si>
  <si>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</si>
  <si>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</si>
  <si>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</si>
  <si>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</si>
  <si>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</si>
  <si>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</si>
  <si>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</si>
  <si>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</si>
  <si>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</si>
  <si>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</si>
  <si>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</si>
  <si>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</si>
  <si>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</si>
  <si>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</si>
  <si>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</si>
  <si>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</si>
  <si>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</si>
  <si>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</si>
  <si>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</si>
  <si>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</si>
  <si>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</si>
  <si>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</si>
  <si>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</si>
  <si>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</si>
  <si>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</si>
  <si>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</si>
  <si>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</si>
  <si>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</si>
  <si>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</si>
  <si>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</si>
  <si>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</si>
  <si>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</si>
  <si>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</si>
  <si>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</si>
  <si>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</si>
  <si>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</si>
  <si>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</si>
  <si>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</si>
  <si>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</si>
  <si>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</si>
  <si>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</si>
  <si>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</si>
  <si>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</si>
  <si>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</si>
  <si>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</si>
  <si>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</si>
  <si>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</si>
  <si>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</si>
  <si>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</si>
  <si>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</si>
  <si>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</si>
  <si>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</si>
  <si>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</si>
  <si>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</si>
  <si>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</si>
  <si>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</si>
  <si>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</si>
  <si>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</si>
  <si>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</si>
  <si>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</si>
  <si>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</si>
  <si>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</si>
  <si>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</si>
  <si>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</si>
  <si>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</si>
  <si>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</si>
  <si>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</si>
  <si>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</si>
  <si>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</si>
  <si>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</si>
  <si>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</si>
  <si>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</si>
  <si>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</si>
  <si>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</si>
  <si>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</si>
  <si>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</si>
  <si>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</si>
  <si>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</si>
  <si>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</si>
  <si>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</si>
  <si>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</si>
  <si>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</si>
  <si>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</si>
  <si>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</si>
  <si>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</si>
  <si>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</si>
  <si>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</si>
  <si>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</si>
  <si>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</si>
  <si>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</si>
  <si>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</si>
  <si>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</si>
  <si>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</si>
  <si>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</si>
  <si>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</si>
  <si>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</si>
  <si>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</si>
  <si>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</si>
  <si>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</si>
  <si>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</si>
  <si>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</si>
  <si>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</si>
  <si>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</si>
  <si>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</si>
  <si>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</si>
  <si>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</si>
  <si>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</si>
  <si>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</si>
  <si>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</si>
  <si>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</si>
  <si>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</si>
  <si>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</si>
  <si>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</si>
  <si>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</si>
  <si>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</si>
  <si>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</si>
  <si>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</si>
  <si>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</si>
  <si>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</si>
  <si>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</si>
  <si>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</si>
  <si>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</si>
  <si>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</si>
  <si>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</si>
  <si>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</si>
  <si>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</si>
  <si>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</si>
  <si>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</si>
  <si>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</si>
  <si>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</si>
  <si>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</si>
  <si>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</si>
  <si>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</si>
  <si>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</si>
  <si>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</si>
  <si>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</si>
  <si>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</si>
  <si>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</si>
  <si>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</si>
  <si>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</si>
  <si>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</si>
  <si>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</si>
  <si>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</si>
  <si>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</si>
  <si>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</si>
  <si>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</si>
  <si>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</si>
  <si>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</si>
  <si>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</si>
  <si>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</si>
  <si>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</si>
  <si>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</si>
  <si>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</si>
  <si>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</si>
  <si>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</si>
  <si>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</si>
  <si>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</si>
  <si>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</si>
  <si>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</si>
  <si>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</si>
  <si>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</si>
  <si>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</si>
  <si>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</si>
  <si>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</si>
  <si>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</si>
  <si>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</si>
  <si>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</si>
  <si>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</si>
  <si>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</si>
  <si>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</si>
  <si>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</si>
  <si>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</si>
  <si>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</si>
  <si>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</si>
  <si>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</si>
  <si>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</si>
  <si>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</si>
  <si>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</si>
  <si>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</si>
  <si>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</si>
  <si>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</si>
  <si>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</si>
  <si>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</si>
  <si>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</si>
  <si>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</si>
  <si>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</si>
  <si>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</si>
  <si>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</si>
  <si>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</si>
  <si>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</si>
  <si>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</si>
  <si>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</si>
  <si>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</si>
  <si>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</si>
  <si>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</si>
  <si>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</si>
  <si>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</si>
  <si>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</si>
  <si>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</si>
  <si>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</si>
  <si>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</si>
  <si>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</si>
  <si>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</si>
  <si>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</si>
  <si>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</si>
  <si>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</si>
  <si>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</si>
  <si>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</si>
  <si>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</si>
  <si>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</si>
  <si>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</si>
  <si>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</si>
  <si>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</si>
  <si>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</si>
  <si>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</si>
  <si>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</si>
  <si>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</si>
  <si>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</si>
  <si>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</si>
  <si>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</si>
  <si>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</si>
  <si>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</si>
  <si>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</si>
  <si>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</si>
  <si>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</si>
  <si>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</si>
  <si>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</si>
  <si>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</si>
  <si>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</si>
  <si>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</si>
  <si>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</si>
  <si>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</si>
  <si>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</si>
  <si>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</si>
  <si>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</si>
  <si>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</si>
  <si>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</si>
  <si>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</si>
  <si>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</si>
  <si>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</si>
  <si>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</si>
  <si>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</si>
  <si>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</si>
  <si>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</si>
  <si>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</si>
  <si>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</si>
  <si>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</si>
  <si>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</si>
  <si>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</si>
  <si>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</si>
  <si>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</si>
  <si>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</si>
  <si>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</si>
  <si>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</si>
  <si>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</si>
  <si>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</si>
  <si>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</si>
  <si>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</si>
  <si>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</si>
  <si>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</si>
  <si>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</si>
  <si>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</si>
  <si>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</si>
  <si>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</si>
  <si>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</si>
  <si>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</si>
  <si>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</si>
  <si>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</si>
  <si>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</si>
  <si>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</si>
  <si>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</si>
  <si>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</si>
  <si>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</si>
  <si>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</si>
  <si>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</si>
  <si>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</si>
  <si>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</si>
  <si>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</si>
  <si>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</si>
  <si>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</si>
  <si>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</si>
  <si>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</si>
  <si>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</si>
  <si>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</si>
  <si>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</si>
  <si>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</si>
  <si>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</si>
  <si>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</si>
  <si>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</si>
  <si>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</si>
  <si>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</si>
  <si>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</si>
  <si>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</si>
  <si>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</si>
  <si>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</si>
  <si>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</si>
  <si>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</si>
  <si>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</si>
  <si>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</si>
  <si>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</si>
  <si>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</si>
  <si>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</si>
  <si>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</si>
  <si>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</si>
  <si>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</si>
  <si>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</si>
  <si>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</si>
  <si>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</si>
  <si>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</si>
  <si>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</si>
  <si>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</si>
  <si>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</si>
  <si>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</si>
  <si>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</si>
  <si>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</si>
  <si>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</si>
  <si>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</si>
  <si>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</si>
  <si>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</si>
  <si>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</si>
  <si>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</si>
  <si>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</si>
  <si>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</si>
  <si>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</si>
  <si>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</si>
  <si>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</si>
  <si>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</si>
  <si>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</si>
  <si>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</si>
  <si>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</si>
  <si>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</si>
  <si>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</si>
  <si>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</si>
  <si>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</si>
  <si>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</si>
  <si>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</si>
  <si>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</si>
  <si>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</si>
  <si>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</si>
  <si>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</si>
  <si>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</si>
  <si>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</si>
  <si>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</si>
  <si>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</si>
  <si>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</si>
  <si>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</si>
  <si>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</si>
  <si>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</si>
  <si>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</si>
  <si>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</si>
  <si>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</si>
  <si>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</si>
  <si>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</si>
  <si>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</si>
  <si>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</si>
  <si>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</si>
  <si>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</si>
  <si>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</si>
  <si>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</si>
  <si>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</si>
  <si>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</si>
  <si>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</si>
  <si>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</si>
  <si>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</si>
  <si>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</si>
  <si>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</si>
  <si>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</si>
  <si>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</si>
  <si>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</si>
  <si>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</si>
  <si>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</si>
  <si>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</si>
  <si>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</si>
  <si>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</si>
  <si>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</si>
  <si>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</si>
  <si>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</si>
  <si>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</si>
  <si>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</si>
  <si>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</si>
  <si>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</si>
  <si>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</si>
  <si>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</si>
  <si>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</si>
  <si>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</si>
  <si>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</si>
  <si>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</si>
  <si>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</si>
  <si>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</si>
  <si>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</si>
  <si>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</si>
  <si>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</si>
  <si>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</si>
  <si>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</si>
  <si>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</si>
  <si>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</si>
  <si>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</si>
  <si>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</si>
  <si>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</si>
  <si>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</si>
  <si>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</si>
  <si>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</si>
  <si>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</si>
  <si>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</si>
  <si>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</si>
  <si>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</si>
  <si>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</si>
  <si>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</si>
  <si>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</si>
  <si>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</si>
  <si>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</si>
  <si>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</si>
  <si>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</si>
  <si>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</si>
  <si>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</si>
  <si>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</si>
  <si>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</si>
  <si>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</si>
  <si>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</si>
  <si>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</si>
  <si>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</si>
  <si>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</si>
  <si>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</si>
  <si>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</si>
  <si>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</si>
  <si>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</si>
  <si>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</si>
  <si>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</si>
  <si>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</si>
  <si>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</si>
  <si>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</si>
  <si>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</si>
  <si>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</si>
  <si>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</si>
  <si>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</si>
  <si>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</si>
  <si>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</si>
  <si>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</si>
  <si>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</si>
  <si>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</si>
  <si>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</si>
  <si>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</si>
  <si>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</si>
  <si>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</si>
  <si>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</si>
  <si>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</si>
  <si>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</si>
  <si>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</si>
  <si>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</si>
  <si>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</si>
  <si>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</si>
  <si>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</si>
  <si>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</si>
  <si>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</si>
  <si>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</si>
  <si>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</si>
  <si>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</si>
  <si>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</si>
  <si>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</si>
  <si>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</si>
  <si>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</si>
  <si>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</si>
  <si>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</si>
  <si>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</si>
  <si>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</si>
  <si>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</si>
  <si>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</si>
  <si>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</si>
  <si>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</si>
  <si>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</si>
  <si>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</si>
  <si>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</si>
  <si>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</si>
  <si>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</si>
  <si>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</si>
  <si>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</si>
  <si>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</si>
  <si>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</si>
  <si>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</si>
  <si>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</si>
  <si>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</si>
  <si>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</si>
  <si>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</si>
  <si>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</si>
  <si>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</si>
  <si>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</si>
  <si>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</si>
  <si>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</si>
  <si>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</si>
  <si>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</si>
  <si>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</si>
  <si>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</si>
  <si>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</si>
  <si>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</si>
  <si>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</si>
  <si>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</si>
  <si>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</si>
  <si>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</si>
  <si>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</si>
  <si>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</si>
  <si>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</si>
  <si>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</si>
  <si>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</si>
  <si>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</si>
  <si>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</si>
  <si>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</si>
  <si>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</si>
  <si>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</si>
  <si>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</si>
  <si>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</si>
  <si>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</si>
  <si>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</si>
  <si>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</si>
  <si>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</si>
  <si>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</si>
  <si>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</si>
  <si>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</si>
  <si>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</si>
  <si>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</si>
  <si>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</si>
  <si>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</si>
  <si>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</si>
  <si>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</si>
  <si>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</si>
  <si>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</si>
  <si>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</si>
  <si>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</si>
  <si>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</si>
  <si>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</si>
  <si>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</si>
  <si>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</si>
  <si>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</si>
  <si>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</si>
  <si>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</si>
  <si>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</si>
  <si>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</si>
  <si>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</si>
  <si>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</si>
  <si>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</si>
  <si>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</si>
  <si>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</si>
  <si>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</si>
  <si>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</si>
  <si>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</si>
  <si>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</si>
  <si>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</si>
  <si>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</si>
  <si>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</si>
  <si>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</si>
  <si>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</si>
  <si>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</si>
  <si>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</si>
  <si>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</si>
  <si>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</si>
  <si>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</si>
  <si>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</si>
  <si>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</si>
  <si>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</si>
  <si>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</si>
  <si>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</si>
  <si>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</si>
  <si>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</si>
  <si>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</si>
  <si>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</si>
  <si>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</si>
  <si>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</si>
  <si>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</si>
  <si>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</si>
  <si>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</si>
  <si>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</si>
  <si>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</si>
  <si>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</si>
  <si>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</si>
  <si>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</si>
  <si>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</si>
  <si>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</si>
  <si>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</si>
  <si>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</si>
  <si>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</si>
  <si>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</si>
  <si>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</si>
  <si>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</si>
  <si>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</si>
  <si>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</si>
  <si>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</si>
  <si>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</si>
  <si>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</si>
  <si>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</si>
  <si>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</si>
  <si>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</si>
  <si>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</si>
  <si>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</si>
  <si>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</si>
  <si>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</si>
  <si>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</si>
  <si>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</si>
  <si>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</si>
  <si>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</si>
  <si>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</si>
  <si>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</si>
  <si>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</si>
  <si>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</si>
  <si>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</si>
  <si>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</si>
  <si>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</si>
  <si>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</si>
  <si>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</si>
  <si>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</si>
  <si>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</si>
  <si>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</si>
  <si>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</si>
  <si>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</si>
  <si>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</si>
  <si>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</si>
  <si>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</si>
  <si>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</si>
  <si>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</si>
  <si>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</si>
  <si>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</si>
  <si>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</si>
  <si>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</si>
  <si>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</si>
  <si>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</si>
  <si>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</si>
  <si>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</si>
  <si>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</si>
  <si>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</si>
  <si>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</si>
  <si>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</si>
  <si>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</si>
  <si>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</si>
  <si>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</si>
  <si>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</si>
  <si>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</si>
  <si>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</si>
  <si>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</si>
  <si>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</si>
  <si>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</si>
  <si>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</si>
  <si>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</si>
  <si>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</si>
  <si>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</si>
  <si>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</si>
  <si>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</si>
  <si>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</si>
  <si>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</si>
  <si>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</si>
  <si>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</si>
  <si>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</si>
  <si>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</si>
  <si>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</si>
  <si>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</si>
  <si>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</si>
  <si>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</si>
  <si>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</si>
  <si>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</si>
  <si>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</si>
  <si>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</si>
  <si>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</si>
  <si>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</si>
  <si>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</si>
  <si>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</si>
  <si>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</si>
  <si>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</si>
  <si>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</si>
  <si>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</si>
  <si>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</si>
  <si>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</si>
  <si>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</si>
  <si>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</si>
  <si>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</si>
  <si>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</si>
  <si>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</si>
  <si>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</si>
  <si>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</si>
  <si>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</si>
  <si>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</si>
  <si>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</si>
  <si>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</si>
  <si>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</si>
  <si>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</si>
  <si>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</si>
  <si>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</si>
  <si>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</si>
  <si>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</si>
  <si>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</si>
  <si>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</si>
  <si>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</si>
  <si>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</si>
  <si>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</si>
  <si>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</si>
  <si>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</si>
  <si>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</si>
  <si>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</si>
  <si>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</si>
  <si>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</si>
  <si>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</si>
  <si>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</si>
  <si>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</si>
  <si>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</si>
  <si>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</si>
  <si>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</si>
  <si>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</si>
  <si>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</si>
  <si>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</si>
  <si>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</si>
  <si>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</si>
  <si>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</si>
  <si>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</si>
  <si>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</si>
  <si>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</si>
  <si>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</si>
  <si>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</si>
  <si>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</si>
  <si>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</si>
  <si>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</si>
  <si>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</si>
  <si>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</si>
  <si>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</si>
  <si>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</si>
  <si>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</si>
  <si>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</si>
  <si>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</si>
  <si>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</si>
  <si>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</si>
  <si>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</si>
  <si>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</si>
  <si>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</si>
  <si>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</si>
  <si>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</si>
  <si>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</si>
  <si>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</si>
  <si>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</si>
  <si>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</si>
  <si>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</si>
  <si>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</si>
  <si>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</si>
  <si>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</si>
  <si>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</si>
  <si>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</si>
  <si>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</si>
  <si>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</si>
  <si>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</si>
  <si>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</si>
  <si>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</si>
  <si>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</si>
  <si>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</si>
  <si>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</si>
  <si>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</si>
  <si>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</si>
  <si>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</si>
  <si>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</si>
  <si>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</si>
  <si>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</si>
  <si>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</si>
  <si>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</si>
  <si>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</si>
  <si>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</si>
  <si>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</si>
  <si>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</si>
  <si>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</si>
  <si>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</si>
  <si>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</si>
  <si>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</si>
  <si>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</si>
  <si>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</si>
  <si>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</si>
  <si>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</si>
  <si>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</si>
  <si>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</si>
  <si>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</si>
  <si>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</si>
  <si>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</si>
  <si>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</si>
  <si>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</si>
  <si>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</si>
  <si>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</si>
  <si>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</si>
  <si>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</si>
  <si>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</si>
  <si>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</si>
  <si>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</si>
  <si>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</si>
  <si>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</si>
  <si>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</si>
  <si>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</si>
  <si>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</si>
  <si>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</si>
  <si>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</si>
  <si>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</si>
  <si>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</si>
  <si>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</si>
  <si>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</si>
  <si>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</si>
  <si>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</si>
  <si>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</si>
  <si>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</si>
  <si>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</si>
  <si>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</si>
  <si>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</si>
  <si>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</si>
  <si>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</si>
  <si>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</si>
  <si>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</si>
  <si>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</si>
  <si>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</si>
  <si>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</si>
  <si>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</si>
  <si>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</si>
  <si>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</si>
  <si>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</si>
  <si>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</si>
  <si>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</si>
  <si>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</si>
  <si>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</si>
  <si>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</si>
  <si>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</si>
  <si>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</si>
  <si>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</si>
  <si>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</si>
  <si>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</si>
  <si>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</si>
  <si>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</si>
  <si>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</si>
  <si>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</si>
  <si>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</si>
  <si>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</si>
  <si>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</si>
  <si>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</si>
  <si>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</si>
  <si>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</si>
  <si>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</si>
  <si>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</si>
  <si>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</si>
  <si>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</si>
  <si>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</si>
  <si>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</si>
  <si>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</si>
  <si>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</si>
  <si>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</si>
  <si>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</si>
  <si>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</si>
  <si>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</si>
  <si>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</si>
  <si>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</si>
  <si>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</si>
  <si>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</si>
  <si>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</si>
  <si>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</si>
  <si>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</si>
  <si>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</si>
  <si>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</si>
  <si>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</si>
  <si>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</si>
  <si>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</si>
  <si>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</si>
  <si>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</si>
  <si>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</si>
  <si>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</si>
  <si>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</si>
  <si>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</si>
  <si>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</si>
  <si>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</si>
  <si>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</si>
  <si>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</si>
  <si>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</si>
  <si>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</si>
  <si>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</si>
  <si>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</si>
  <si>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</si>
  <si>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</si>
  <si>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</si>
  <si>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</si>
  <si>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</si>
  <si>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</si>
  <si>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</si>
  <si>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</si>
  <si>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</si>
  <si>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PCM-20251107-00000288</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</si>
  <si>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</si>
  <si>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</si>
  <si>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</si>
  <si>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</si>
  <si>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</si>
  <si>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</si>
  <si>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</si>
  <si>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</si>
  <si>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</si>
  <si>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</si>
  <si>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</si>
  <si>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</si>
  <si>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</si>
  <si>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</si>
  <si>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</si>
  <si>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</si>
  <si>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</si>
  <si>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</si>
  <si>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</si>
  <si>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</si>
  <si>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</si>
  <si>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</si>
  <si>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</si>
  <si>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</si>
  <si>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</si>
  <si>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</si>
  <si>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</si>
  <si>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</si>
  <si>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</si>
  <si>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</si>
  <si>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</si>
  <si>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</si>
  <si>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</si>
  <si>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</si>
  <si>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</si>
  <si>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</si>
  <si>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</si>
  <si>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</si>
  <si>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</si>
  <si>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</si>
  <si>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</si>
  <si>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</si>
  <si>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</si>
  <si>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</si>
  <si>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</si>
  <si>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</si>
  <si>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</si>
  <si>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</si>
  <si>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</si>
  <si>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</si>
  <si>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</si>
  <si>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</si>
  <si>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</si>
  <si>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</si>
  <si>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</si>
  <si>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</si>
  <si>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</si>
  <si>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</si>
  <si>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</si>
  <si>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</si>
  <si>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</si>
  <si>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</si>
  <si>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</si>
  <si>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</si>
  <si>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</si>
  <si>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</si>
  <si>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</si>
  <si>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</si>
  <si>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</si>
  <si>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</si>
  <si>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</si>
  <si>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</si>
  <si>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</si>
  <si>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</si>
  <si>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</si>
  <si>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</si>
  <si>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</si>
  <si>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</si>
  <si>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</si>
  <si>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</si>
  <si>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</si>
  <si>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</si>
  <si>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</si>
  <si>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</si>
  <si>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</si>
  <si>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</si>
  <si>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</si>
  <si>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PCM-20251107-00000209</t>
  </si>
  <si>
    <t>access issue as site Location inside a rest area access during working hours</t>
  </si>
  <si>
    <t xml:space="preserve"> PCM-20251107-00000255</t>
  </si>
  <si>
    <t>Team can't connect PG as found Sceco  panel  closed by key  and make complain to Sceco to check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</si>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</sst>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2"/>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6" totalsRowShown="0" headerRowDxfId="32" dataDxfId="31" headerRowBorderDxfId="29" tableBorderDxfId="30" totalsRowBorderDxfId="28">
  <autoFilter ref="A1:L1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7" totalsRowShown="0" headerRowDxfId="15" dataDxfId="14" headerRowBorderDxfId="12" tableBorderDxfId="13">
  <autoFilter ref="A1:L28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305.3326972222203</v>
      </c>
      <c r="H2" s="76">
        <v>45662.943402777775</v>
      </c>
      <c r="I2" s="59" t="str">
        <f>IFERROR(VLOOKUP(D2,DB!A:F,6,0),"")</f>
        <v>Generator-SG</v>
      </c>
      <c r="J2" s="59" t="str">
        <f>IFERROR(VLOOKUP(D2,DB!A:G,7,0),"")</f>
        <v>Dead</v>
      </c>
      <c r="K2" s="67" t="s">
        <v>39022</v>
      </c>
      <c r="L2" s="65" t="str">
        <f>IFERROR(VLOOKUP(D2,DB!A:I,9,0),"")</f>
        <v>Latis</v>
      </c>
    </row>
    <row r="3" spans="1:15" ht="15" customHeight="1">
      <c r="A3" s="115" t="s">
        <v>39023</v>
      </c>
      <c r="B3" s="116" t="str">
        <f>IFERROR(VLOOKUP(D3,DB!A:K,11,0),"")</f>
        <v>R1</v>
      </c>
      <c r="C3" s="116">
        <v>1</v>
      </c>
      <c r="D3" s="116" t="s">
        <v>17344</v>
      </c>
      <c r="E3" s="117" t="s">
        <v>39021</v>
      </c>
      <c r="F3" s="118">
        <v>45968.266504629632</v>
      </c>
      <c r="G3" s="119">
        <f ca="1">IFERROR(NOW()-F3,"")</f>
        <v>1.4618287037592381E-2</v>
      </c>
      <c r="H3" s="118">
        <v>45968.261631944442</v>
      </c>
      <c r="I3" s="116" t="str">
        <f>IFERROR(VLOOKUP(D3,DB!A:F,6,0),"")</f>
        <v>SCECO</v>
      </c>
      <c r="J3" s="116" t="str">
        <f>IFERROR(VLOOKUP(D3,DB!A:G,7,0),"")</f>
        <v>Vandalized</v>
      </c>
      <c r="K3" s="120" t="s">
        <v>39024</v>
      </c>
      <c r="L3" s="121" t="str">
        <f>IFERROR(VLOOKUP(D3,DB!A:I,9,0),"")</f>
        <v>Latis</v>
      </c>
    </row>
    <row r="4" spans="1:15" ht="15" customHeight="1">
      <c r="A4" s="115"/>
      <c r="B4" s="116" t="str">
        <f>IFERROR(VLOOKUP(D4,DB!A:K,11,0),"")</f>
        <v/>
      </c>
      <c r="C4" s="116"/>
      <c r="D4" s="116"/>
      <c r="E4" s="117"/>
      <c r="F4" s="118"/>
      <c r="G4" s="119">
        <f ca="1">IFERROR(NOW()-F4,"")</f>
        <v>45968.281122916669</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45968.281122916669</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45968.281122916669</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45968.281122916669</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45968.281122916669</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45968.281122916669</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45968.281122916669</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45968.281122916669</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45968.281122916669</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45968.281122916669</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45968.281122916669</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45968.281122916669</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45968.281122916669</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45968.281122916669</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45968.281122916669</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45968.281122916669</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45968.281122916669</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45968.281122916669</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45968.281122916669</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45968.281122916669</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45968.281122916669</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45968.281122916669</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45968.281122916669</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45968.281122916669</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45968.281122916669</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45968.281122916669</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45968.281122916669</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45968.281122916669</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45968.281122916669</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45968.281122916669</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45968.281122916669</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45968.281122916669</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45968.281122916669</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45968.281122916669</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45968.281122916669</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45968.281122916669</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45968.281122916669</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45968.281122916669</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45968.281122916669</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45968.281122916669</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45968.281122916669</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45968.281122916669</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45968.281122916669</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45968.281122916669</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45968.281122916669</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45968.281122916669</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45968.281122916669</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45968.281122916669</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45968.281122916669</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45968.281122916669</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45968.281122916669</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45968.281122916669</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45968.281122916669</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45968.281122916669</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45968.281122916669</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45968.281122916669</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45968.281122916669</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45968.281122916669</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45968.281122916669</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45968.281122916669</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45968.281122916669</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45968.281122916669</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45968.281122916669</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45968.281122916669</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45968.281122916669</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45968.281122916669</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45968.281122916669</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45968.281122916669</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45968.281122916669</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45968.281122916669</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45968.281122916669</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45968.281122916669</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45968.281122916669</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45968.281122916669</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45968.281122916669</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45968.281122916669</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45968.281122916669</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45968.281122916669</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45968.281122916669</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45968.281122916669</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DD00B9BC-9948-4567-B784-3E2107F0790A}"/>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143.28128518518497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c r="C4" s="61"/>
      <c r="D4" s="18"/>
      <c r="E4" s="85"/>
      <c r="F4" s="104"/>
      <c r="G4" s="105"/>
      <c r="H4" s="104"/>
      <c r="I4" s="18"/>
      <c r="J4" s="18"/>
      <c r="K4" s="19"/>
      <c r="L4" s="18"/>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45968.281122916669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45968.281122916669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45968.281122916669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45968.281122916669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45968.281122916669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45968.281122916669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45968.281122916669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45968.281122916669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45968.281122916669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45968.281122916669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45968.281122916669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45968.281122916669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45968.281122916669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45968.281122916669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45968.281122916669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45968.281122916669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45968.281122916669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45968.281122916669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45968.281122916669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45968.281122916669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45968.281122916669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45968.281122916669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45968.281122916669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45968.281122916669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45968.281122916669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45968.281122916669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45968.281122916669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45968.281122916669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45968.281122916669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45968.281122916669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45968.281122916669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45968.281122916669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45968.281122916669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45968.281122916669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45968.281122916669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45968.281122916669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45968.281122916669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45968.281122916669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45968.281122916669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45968.281122916669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45968.281122916669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45968.281122916669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45968.281122916669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45968.281122916669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45968.281122916669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45968.281122916669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45968.281122916669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45968.281122916669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45968.281122916669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45968.281122916669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45968.281122916669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45968.281122916669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45968.281122916669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45968.281122916669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45968.281122916669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45968.281122916669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45968.281122916669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45968.281122916669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45968.281122916669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45968.281122916669</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45968.281122916669</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45968.281122916669</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45968.281122916669</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45968.281122916669</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45968.281122916669</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45968.281122916669</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45968.281122916669</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45968.281122916669</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45968.281122916669</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45968.281122916669</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45968.281122916669</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45968.281122916669</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45968.281122916669</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45968.281122916669</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45968.281122916669</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45968.281122916669</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45968.281122916669</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45968.281122916669</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37"/>
      <c r="B83" s="138" t="str">
        <f>IFERROR(VLOOKUP(D83,DB!A:K,11,0),"")</f>
        <v/>
      </c>
      <c r="C83" s="138"/>
      <c r="D83" s="138"/>
      <c r="E83" s="139"/>
      <c r="F83" s="140"/>
      <c r="G83" s="141">
        <f ca="1">IFERROR(NOW()-F83,"-")</f>
        <v>45968.281122916669</v>
      </c>
      <c r="H83" s="140"/>
      <c r="I83" s="138" t="str">
        <f>IFERROR(VLOOKUP(D83,DB!A:F,6,0),"")</f>
        <v/>
      </c>
      <c r="J83" s="138" t="str">
        <f>IFERROR(VLOOKUP(D83,DB!A:G,7,0),"")</f>
        <v/>
      </c>
      <c r="K83" s="142"/>
      <c r="L83" s="138" t="str">
        <f>IFERROR(VLOOKUP(D83,DB!A:I,9,0),"")</f>
        <v/>
      </c>
      <c r="M83" s="138"/>
      <c r="N83" s="138"/>
      <c r="O83" s="138"/>
      <c r="P83" s="138"/>
      <c r="Q83" s="138"/>
      <c r="R83" s="138"/>
      <c r="S83" s="138"/>
      <c r="T83" s="138"/>
      <c r="U83" s="138"/>
      <c r="V83" s="138"/>
      <c r="W83" s="138"/>
      <c r="X83" s="138"/>
      <c r="Y83" s="138"/>
      <c r="Z83" s="138"/>
      <c r="AA83" s="138"/>
      <c r="AB83" s="138"/>
      <c r="AC83" s="138"/>
      <c r="AD83" s="138"/>
      <c r="AE83" s="138"/>
      <c r="AF83" s="138"/>
      <c r="AG83" s="138"/>
      <c r="AH83" s="138"/>
      <c r="AI83" s="138"/>
      <c r="AJ83" s="138"/>
      <c r="AK83" s="138"/>
      <c r="AL83" s="138"/>
      <c r="AM83" s="138"/>
      <c r="AN83" s="138"/>
      <c r="AO83" s="138"/>
      <c r="AP83" s="138"/>
      <c r="AQ83" s="138"/>
      <c r="AR83" s="138"/>
      <c r="AS83" s="138"/>
      <c r="AT83" s="138"/>
      <c r="AU83" s="138"/>
      <c r="AV83" s="138"/>
      <c r="AW83" s="138"/>
      <c r="AX83" s="138"/>
      <c r="AY83" s="138"/>
      <c r="AZ83" s="138"/>
      <c r="BA83" s="138"/>
      <c r="BB83" s="138"/>
      <c r="BC83" s="138"/>
      <c r="BD83" s="138"/>
      <c r="BE83" s="138"/>
      <c r="BF83" s="138"/>
      <c r="BG83" s="138"/>
      <c r="BH83" s="138"/>
      <c r="BI83" s="138"/>
      <c r="BJ83" s="138"/>
      <c r="BK83" s="138"/>
      <c r="BL83" s="138"/>
      <c r="BM83" s="138"/>
      <c r="BN83" s="138"/>
      <c r="BO83" s="138"/>
      <c r="BP83" s="138"/>
      <c r="BQ83" s="138"/>
      <c r="BR83" s="138"/>
      <c r="BS83" s="138"/>
      <c r="BT83" s="138"/>
      <c r="BU83" s="138"/>
      <c r="BV83" s="138"/>
      <c r="BW83" s="138"/>
      <c r="BX83" s="138"/>
      <c r="BY83" s="138"/>
      <c r="BZ83" s="138"/>
      <c r="CA83" s="138"/>
      <c r="CB83" s="138"/>
      <c r="CC83" s="138"/>
      <c r="CD83" s="138"/>
      <c r="CE83" s="138"/>
      <c r="CF83" s="138"/>
      <c r="CG83" s="138"/>
      <c r="CH83" s="138"/>
      <c r="CI83" s="138"/>
      <c r="CJ83" s="143"/>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45968.281123148146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45968.281123148146</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45968.281123148146</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45968.281123148146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45968.281123148146</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45968.281123148146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45968.281123148146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45968.281123148146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45968.281123148146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45968.281123148146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45968.281123148146</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45968.281123148146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45968.281123148146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45968.281123148146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45968.281123148146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45968.281123148146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45968.281123148146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45968.281123148146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45968.281123148146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45968.281123148146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45968.281123148146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45968.281123148146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45968.281123148146</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45968.281123148146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45968.281123148146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45968.281123148146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45968.281123148146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45968.281123148146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45968.281123148146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45968.281123148146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45968.281123148146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45968.281123148146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45968.281123148146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45968.281123148146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45968.281123148146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45968.281123148146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45968.281123148146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45968.281123148146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45968.281123148146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45968.281123148146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45968.281123148146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45968.281123148146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45968.281123148146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45968.281123148146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45968.281123148146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45968.281123148146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45968.281123148146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45968.281123148146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45968.281123148146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45968.281123148146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45968.281123148146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45968.281123148146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45968.281123148146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45968.281123148146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45968.281123148146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45968.281123148146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45968.281123148146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45968.281123148146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45968.281123148146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45968.281123148146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45968.281123148146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45968.281123148146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45968.281123148146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45968.281123148146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45968.281123148146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45968.281123148146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45968.281123148146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45968.281123148146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45968.281123148146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45968.281123148146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45968.281123148146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45968.281123148146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45968.281123148146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45968.281123148146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45968.281123148146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45968.281123148146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45968.281123148146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45968.281123148146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45968.281123148146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45968.281123148146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45968.281123148146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45968.281123148146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45968.281123148146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45968.281123148146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45968.281123148146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45968.281123148146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45968.281123148146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45968.281123148146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45968.281123148146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45968.281123148146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45968.281123148146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45968.281123148146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45968.281123148146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45968.281123148146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45968.281123148146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45968.281123148146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45968.281123148146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45968.281123148146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45968.281123148146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45968.281123148146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45968.281123148146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45968.281123148146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45968.281123148146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45968.281123148146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45968.281123148146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45968.281123148146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45968.281123148146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45968.281123148146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45968.281123148146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45968.281123148146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45968.281123148146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45968.281123148146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45968.281123148146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45968.281123148146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45968.281123148146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45968.281123148146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45968.281123148146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45968.281123148146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45968.281123148146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45968.281123148146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45968.281123148146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45968.281123148146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45968.281123148146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45968.281123148146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45968.281123148146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45968.281123148146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45968.281123148146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45968.281123148146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45968.281123148146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45968.281123148146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45968.281123148146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45968.281123148146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45968.281123148146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45968.281123148146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45968.281123148146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45968.281123148146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45968.281123148146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45968.281123148146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45968.281123148146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45968.281123148146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45968.281123148146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45968.281123148146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45968.281123148146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45968.281123148146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45968.281123148146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45968.281123148146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45968.281123148146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45968.281123148146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45968.281123148146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45968.281123148146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45968.281123148146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45968.281123148146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45968.281123148146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45968.281123148146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45968.281123148146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45968.281123148146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45968.281123148146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45968.281123148146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45968.281123148146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45968.281123148146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45968.281123148146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45968.281123148146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45968.281123148146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45968.281123148146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45968.281123148146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45968.281123148146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45968.281123148146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45968.281123148146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45968.281123148146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45968.281123148146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45968.281123148146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45968.281123148146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45968.281123148146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45968.281123148146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45968.281123148146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45968.281123148146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45968.281123148146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45968.281123148146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45968.281123148146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45968.281123148146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45968.281123148146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45968.281123148146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45968.281123148146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45968.281123148146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45968.281123148146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45968.281123148146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45968.281123148146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45968.281123148146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45968.281123148146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45968.281123148146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45968.281123148146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45968.281123148146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45968.281123148146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45968.281123148146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45968.281123148146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45968.281123148146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45968.281123148146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45968.281123148146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45968.281123148146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45968.281123148146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45968.281123148146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45968.281123148146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45968.281123148146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45968.281123148146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45968.281123148146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45968.281123148146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45968.281123148146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45968.281123148146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45968.281123148146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45968.281123148146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45968.281123148146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45968.281123148146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45968.281123148146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45968.281123148146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45968.281123148146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45968.281123148146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45968.281123148146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45968.281123148146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45968.281123148146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45968.281123148146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45968.281123148146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45968.281123148146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45968.281123148146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45968.281123148146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45968.281123148146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45968.281123148146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45968.281123148146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45968.281123148146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45968.281123148146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45968.281123148146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45968.281123148146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45968.281123148146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45968.281123148146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45968.281123148146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45968.281123148146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45968.281123148146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45968.281123148146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45968.281123148146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45968.281123148146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45968.281123148146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45968.281123148146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45968.281123148146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45968.281123148146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45968.281123148146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45968.281123148146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45968.281123148146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45968.281123148146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45968.281123148146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45968.281123148146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45968.281123148146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45968.281123148146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45968.281123148146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45968.281123148146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45968.281123148146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45968.281123148146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45968.281123148146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45968.281123148146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45968.281123148146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45968.281123148146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45968.281123148146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45968.281123148146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45968.281123148146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45968.281123148146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45968.281123148146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45968.281123148146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45968.281123148146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45968.281123148146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45968.281123148146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45968.281123148146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45968.281123148146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45968.281123148146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45968.281123148146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45968.281123148146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45968.281123148146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45968.281123148146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45968.281123148146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45968.281123148146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45968.281123148146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45968.281123148146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45968.281123148146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45968.281123148146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45968.281123148146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45968.281123148146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45968.281123148146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45968.281123148146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45968.281123148146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45968.281123148146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45968.281123148146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45968.281123148146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45968.281123148146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45968.281123148146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45968.281123148146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45968.281123148146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45968.281123148146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45968.281123148146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45968.281123148146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45968.281123148146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45968.281123148146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45968.281123148146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45968.281123148146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45968.281123148146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45968.281123148146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45968.281123148146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45968.281123148146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45968.281123148146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45968.281123148146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45968.281123148146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45968.281123148146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45968.281123148146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45968.281123148146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45968.281123148146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45968.281123148146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45968.281123148146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45968.281123148146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45968.281123148146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45968.281123148146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45968.281123148146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45968.281123148146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45968.281123148146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45968.281123148146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45968.281123148146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45968.281123148146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45968.281123148146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45968.281123148146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45968.281123148146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45968.281123148146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45968.281123148146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45968.281123148146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45968.281123148146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45968.281123148146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45968.281123148146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45968.281123148146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45968.281123148146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45968.281123148146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45968.281123148146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45968.281123148146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45968.281123148146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45968.281123148146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45968.281123148146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45968.281123148146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45968.281123148146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45968.281123148146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45968.281123148146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45968.281123148146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45968.281123148146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45968.281123148146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45968.281123148146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45968.281123148146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45968.281123148146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45968.281123148146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45968.281123148146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45968.281123148146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45968.281123148146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45968.281123148146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45968.281123148146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45968.281123148146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45968.281123148146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45968.281123148146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45968.281123148146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45968.281123148146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45968.281123148146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45968.281123148146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45968.281123148146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45968.281123148146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45968.281123148146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45968.281123148146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45968.281123148146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45968.281123148146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45968.281123148146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45968.281123148146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45968.281123148146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45968.281123148146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45968.281123148146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45968.281123148146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45968.281123148146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45968.281123148146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45968.281123148146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45968.281123148146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45968.281123148146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45968.281123148146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45968.281123148146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45968.281123148146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45968.281123148146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45968.281123148146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45968.281123148146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45968.281123148146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45968.281123148146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45968.281123148146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45968.281123148146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45968.281123148146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45968.281123148146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45968.281123148146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45968.281123148146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45968.281123148146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45968.281123148146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45968.281123148146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45968.281123148146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45968.281123148146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45968.281123148146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45968.281123148146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45968.281123148146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45968.281123148146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45968.281123148146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45968.281123148146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45968.281123148146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45968.281123148146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45968.281123148146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45968.281123148146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45968.281123148146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45968.281123148146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45968.281123148146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45968.281123148146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45968.281123148146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45968.281123148146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45968.281123148146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45968.281123148146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45968.281123148146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45968.281123148146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45968.281123148146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45968.281123148146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45968.281123148146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45968.281123148146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45968.281123148146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45968.281123148146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45968.281123148146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45968.281123148146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45968.281123148146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45968.281123148146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45968.281123148146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45968.281123148146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45968.281123148146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45968.281123148146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45968.281123148146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45968.281123148146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45968.281123148146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45968.281123148146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45968.281123148146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45968.281123148146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45968.281123148146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45968.281123148146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45968.281123148146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45968.281123148146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45968.281123148146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45968.281123148146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45968.281123148146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45968.281123148146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45968.281123148146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45968.281123148146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45968.281123148146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45968.281123148146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45968.281123148146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45968.281123148146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45968.281123148146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45968.281123148146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45968.281123148146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45968.281123148146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45968.281123148146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45968.281123148146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45968.281123148146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45968.281123148146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45968.281123148146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45968.281123148146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45968.281123148146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45968.281123148146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45968.281123148146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45968.281123148146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45968.281123148146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45968.281123148146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45968.281123148146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45968.281123148146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45968.281123148146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45968.281123148146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45968.281123148146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45968.281123148146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45968.281123148146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45968.281123148146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45968.281123148146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45968.281123148146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45968.281123148146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45968.281123148146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45968.281123148146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45968.281123148146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45968.281123148146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45968.281123148146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45968.281123148146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45968.281123148146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45968.281123148146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45968.281123148146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45968.281123148146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45968.281123148146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45968.281123148146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45968.281123148146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45968.281123148146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45968.281123148146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45968.281123148146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45968.281123148146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45968.281123148146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45968.281123148146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45968.281123148146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45968.281123148146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45968.281123148146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45968.281123148146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45968.281123148146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45968.281123148146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45968.281123148146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45968.281123148146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45968.281123148146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45968.281123148146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45968.281123148146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45968.281123148146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45968.281123148146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45968.281123148146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45968.281123148146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45968.281123148146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45968.281123148146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45968.281123148146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45968.281123148146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45968.281123148146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45968.281123148146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45968.281123148146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45968.281123148146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45968.281123148146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45968.281123148146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45968.281123148146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45968.281123148146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45968.281123148146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45968.281123148146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45968.281123148146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45968.281123148146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45968.281123148146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45968.281123148146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45968.281123148146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45968.281123148146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45968.281123148146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45968.281123148146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45968.281123148146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45968.281123148146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45968.281123148146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45968.281123148146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45968.281123148146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45968.281123148146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45968.281123148146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45968.281123148146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45968.281123148146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45968.281123148146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45968.281123148146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45968.281123148146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45968.281123148146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45968.281123148146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45968.281123148146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45968.281123148146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45968.281123148146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45968.281123148146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45968.281123148146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45968.281123148146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45968.281123148146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45968.281123148146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45968.281123148146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45968.281123148146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45968.281123148146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45968.281123148146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45968.281123148146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45968.281123148146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45968.281123148146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45968.281123148146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45968.281123148146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45968.281123148146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45968.281123148146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45968.281123148146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45968.281123148146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45968.281123148146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45968.281123148146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45968.281123148146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45968.281123148146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45968.281123148146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45968.281123148146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45968.281123148146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45968.281123148146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45968.281123148146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45968.281123148146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45968.281123148146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45968.281123148146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45968.281123148146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45968.281123148146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45968.281123148146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45968.281123148146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45968.281123148146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45968.281123148146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45968.281123148146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45968.281123148146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45968.281123148146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45968.281123148146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45968.281123148146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45968.281123148146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45968.281123148146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45968.281123148146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45968.281123148146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45968.281123148146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45968.281123148146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45968.281123148146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45968.281123148146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45968.281123148146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45968.281123148146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45968.281123148146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45968.281123148146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45968.281123148146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45968.281123148146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45968.281123148146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45968.281123148146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45968.281123148146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45968.281123148146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45968.281123148146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45968.281123148146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45968.281123148146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45968.281123148146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45968.281123148146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45968.281123148146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45968.281123148146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45968.281123148146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45968.281123148146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45968.281123148146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45968.281123148146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45968.281123148146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45968.281123148146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45968.281123148146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45968.281123148146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45968.281123148146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45968.281123148146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45968.281123148146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45968.281123148146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45968.281123148146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45968.281123148146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45968.281123148146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45968.281123148146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45968.281123148146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45968.281123148146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45968.281123148146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45968.281123148146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45968.281123148146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45968.281123148146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45968.281123148146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45968.281123148146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45968.281123148146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45968.281123148146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45968.281123148146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45968.281123148146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45968.281123148146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45968.281123148146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45968.281123148146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45968.281123148146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45968.281123148146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45968.281123148146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45968.281123148146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45968.281123148146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45968.281123148146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45968.281123148146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45968.281123148146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45968.281123148146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45968.281123148146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45968.281123148146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45968.281123148146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45968.281123148146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45968.281123148146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45968.281123148146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45968.281123148146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45968.281123148146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45968.281123148146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45968.281123148146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45968.281123148146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45968.281123148146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45968.281123148146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45968.281123148146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45968.281123148146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45968.281123148146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45968.281123148146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45968.281123148146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45968.281123148146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45968.281123148146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45968.281123148146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45968.281123148146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45968.281123148146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45968.281123148146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45968.281123148146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45968.281123148146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45968.281123148146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45968.281123148146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45968.281123148146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45968.281123148146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45968.281123148146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45968.281123148146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45968.281123148146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45968.281123148146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45968.281123148146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45968.281123148146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45968.281123148146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45968.281123148146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45968.281123148146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45968.281123148146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45968.281123148146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45968.281123148146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45968.281123148146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45968.281123148146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45968.281123148146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45968.281123148146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45968.281123148146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45968.281123148146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45968.281123148146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45968.281123148146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45968.281123148146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45968.281123148146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45968.281123148146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45968.281123148146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45968.281123148146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45968.281123148146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45968.281123148146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45968.281123148146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45968.281123148146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45968.281123148146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45968.281123148146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45968.281123148146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45968.281123148146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45968.281123148146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45968.281123148146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45968.281123148146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45968.281123148146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45968.281123148146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45968.281123148146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45968.281123148146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45968.281123148146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45968.281123148146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45968.281123148146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45968.281123148146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45968.281123148146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45968.281123148146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45968.281123148146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45968.281123148146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45968.281123148146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45968.281123148146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45968.281123148146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45968.281123148146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45968.281123148146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45968.281123148146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45968.281123148146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45968.281123148146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45968.281123148146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45968.281123148146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45968.281123148146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45968.281123148146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45968.281123148146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45968.281123148146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45968.281123148146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45968.281123148146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45968.281123148146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45968.281123148146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45968.281123148146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45968.281123148146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45968.281123148146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45968.281123148146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45968.281123148146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45968.281123148146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45968.281123148146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45968.281123148146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45968.281123148146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45968.281123148146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45968.281123148146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45968.281123148146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45968.281123148146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45968.281123148146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45968.281123148146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45968.281123148146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45968.281123148146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45968.281123148146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45968.281123148146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45968.281123148146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45968.281123148146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45968.281123148146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45968.281123148146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45968.281123148146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45968.281123148146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45968.281123148146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45968.281123148146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45968.281123148146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45968.281123148146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45968.281123148146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45968.281123148146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45968.281123148146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45968.281123148146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45968.281123148146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45968.281123148146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45968.281123148146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45968.281123148146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45968.281123148146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45968.281123148146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45968.281123148146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45968.281123148146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45968.281123148146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45968.281123148146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45968.281123148146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45968.281123148146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45968.281123148146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45968.281123148146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45968.281123148146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45968.281123148146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45968.281123148146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45968.281123148146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45968.281123148146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45968.281123148146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45968.281123148146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45968.281123148146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45968.281123148146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45968.281123148146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45968.281123148146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45968.281123148146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45968.281123148146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45968.281123148146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45968.281123148146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45968.281123148146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45968.281123148146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45968.281123148146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45968.281123148146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45968.281123148146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45968.281123148146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45968.281123148146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45968.281123148146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45968.281123148146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45968.281123148146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45968.281123148146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45968.281123148146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45968.281123148146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45968.281123148146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45968.281123148146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45968.281123148146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45968.281123148146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45968.281123148146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45968.281123148146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45968.281123148146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45968.281123148146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45968.281123148146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45968.281123148146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45968.281123148146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45968.281123148146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45968.281123148146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45968.281123148146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45968.281123148146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45968.281123148146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45968.281123148146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45968.281123148146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45968.281123148146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45968.281123148146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45968.281123148146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45968.281123148146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45968.281123148146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45968.281123148146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45968.281123148146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45968.281123148146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45968.281123148146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45968.281123148146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45968.281123148146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45968.281123148146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45968.281123148146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45968.281123148146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45968.281123148146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45968.281123148146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45968.281123148146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45968.281123148146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45968.281123148146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45968.281123148146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45968.281123148146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45968.281123148146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45968.281123148146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45968.281123148146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45968.281123148146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45968.281123148146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45968.281123148146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45968.281123148146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45968.281123148146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45968.281123148146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45968.281123148146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45968.281123148146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45968.281123148146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45968.281123148146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45968.281123148146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45968.281123148146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45968.281123148146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45968.281123148146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45968.281123148146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45968.281123148146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45968.281123148146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45968.281123148146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45968.281123148146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45968.281123148146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45968.281123148146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45968.281123148146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45968.281123148146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45968.281123148146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45968.281123148146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45968.281123148146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45968.281123148146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45968.281123148146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45968.281123148146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45968.281123148146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45968.281123148146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45968.281123148146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45968.281123148146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45968.281123148146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45968.281123148146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45968.281123148146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45968.281123148146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45968.281123148146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45968.281123148146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45968.281123148146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45968.281123148146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45968.281123148146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45968.281123148146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45968.281123148146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45968.281123148146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45968.281123148146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45968.281123148146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45968.281123148146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45968.281123148146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45968.281123148146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45968.281123148146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45968.281123148146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45968.281123148146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45968.281123148146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45968.281123148146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45968.281123148146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45968.281123148146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45968.281123148146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45968.281123148146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45968.281123148146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45968.281123148146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45968.281123148146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45968.281123148146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45968.281123148146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45968.281123148146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45968.281123148146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45968.281123148146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45968.281123148146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45968.281123148146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45968.281123148146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45968.281123148146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45968.281123148146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45968.281123148146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45968.281123148146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45968.281123148146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45968.281123148146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45968.281123148146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45968.281123148146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45968.281123148146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45968.281123148146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45968.281123148146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45968.281123148146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45968.281123148146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45968.281123148146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45968.281123148146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45968.281123148146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45968.281123148146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45968.281123148146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45968.281123148146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45968.281123148146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45968.281123148146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45968.281123148146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45968.281123148146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45968.281123148146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45968.281123148146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45968.281123148146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45968.281123148146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45968.281123148146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45968.281123148146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45968.281123148146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45968.281123148146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45968.281123148146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45968.281123148146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45968.281123148146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45968.281123148146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45968.281123148146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45968.281123148146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45968.281123148146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45968.281123148146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45968.281123148146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45968.281123148146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45968.281123148146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45968.281123148146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45968.281123148146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45968.281123148146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45968.281123148146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45968.281123148146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45968.281123148146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45968.281123148146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45968.281123148146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45968.281123148146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45968.281123148146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45968.281123148146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45968.281123148146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45968.281123148146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45968.281123148146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45968.281123148146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45968.281123148146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45968.281123148146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45968.281123148146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45968.281123148146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45968.281123148146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45968.281123148146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45968.281123148146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45968.281123148146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45968.281123148146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45968.281123148146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45968.281123148146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45968.281123148146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45968.281123148146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45968.281123148146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45968.281123148146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45968.281123148146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45968.281123148146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45968.281123148146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45968.281123148146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45968.281123148146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45968.281123148146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45968.281123148146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45968.281123148146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45968.281123148146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45968.281123148146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45968.281123148146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45968.281123148146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45968.281123148146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45968.281123148146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45968.281123148146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45968.281123148146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45968.281123148146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45968.281123148146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45968.281123148146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45968.281123148146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45968.281123148146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45968.281123148146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45968.281123148146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45968.281123148146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45968.281123148146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45968.281123148146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45968.281123148146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45968.281123148146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45968.281123148146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45968.281123148146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45968.281123148146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45968.281123148146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45968.281123148146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45968.281123148146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45968.281123148146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45968.281123148146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45968.281123148146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45968.281123148146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45968.281123148146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45968.281123148146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45968.281123148146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45968.281123148146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45968.281123148146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45968.281123148146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45968.281123148146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45968.281123148146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45968.281123148146</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45968.281123148146</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45968.281123148146</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6"/>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264.80040555555024</v>
      </c>
      <c r="H2" s="96">
        <v>45703.474768518521</v>
      </c>
      <c r="I2" s="96" t="str">
        <f>IFERROR(VLOOKUP(D2,DB!A:F,6,0),"")</f>
        <v>SCECO</v>
      </c>
      <c r="J2" s="96" t="str">
        <f>IFERROR(VLOOKUP(D2,DB!A:G,7,0),"")</f>
        <v>Dead</v>
      </c>
      <c r="K2" s="98" t="s">
        <v>39110</v>
      </c>
      <c r="L2" s="92" t="str">
        <f>IFERROR(VLOOKUP(D2,DB!A:I,9,0),"")</f>
        <v>Latis</v>
      </c>
    </row>
    <row r="3" spans="1:16" ht="15" customHeight="1">
      <c r="A3" s="108" t="s">
        <v>39111</v>
      </c>
      <c r="B3" s="108" t="str">
        <f>IFERROR(VLOOKUP(D3,DB!A:K,11,0),"")</f>
        <v>R4</v>
      </c>
      <c r="C3" s="109">
        <v>1</v>
      </c>
      <c r="D3" s="92" t="s">
        <v>28304</v>
      </c>
      <c r="E3" s="95" t="s">
        <v>39021</v>
      </c>
      <c r="F3" s="112">
        <v>45968.180555555555</v>
      </c>
      <c r="G3" s="113">
        <f ca="1">IFERROR(NOW()-F3,"")</f>
        <v>0.10056759259168757</v>
      </c>
      <c r="H3" s="112">
        <v>45968.175219907411</v>
      </c>
      <c r="I3" s="108" t="str">
        <f>IFERROR(VLOOKUP(D3,DB!A:F,6,0),"")</f>
        <v>SCECO</v>
      </c>
      <c r="J3" s="108" t="str">
        <f>IFERROR(VLOOKUP(D3,DB!A:G,7,0),"")</f>
        <v>Dead</v>
      </c>
      <c r="K3" s="114" t="s">
        <v>39112</v>
      </c>
      <c r="L3" s="110" t="str">
        <f>IFERROR(VLOOKUP(D3,DB!A:I,9,0),"")</f>
        <v>Latis</v>
      </c>
    </row>
    <row r="4" spans="1:16" ht="30.75" customHeight="1">
      <c r="A4" s="108" t="s">
        <v>39113</v>
      </c>
      <c r="B4" s="108" t="str">
        <f>IFERROR(VLOOKUP(D4,DB!A:K,11,0),"")</f>
        <v>R4</v>
      </c>
      <c r="C4" s="109">
        <v>3</v>
      </c>
      <c r="D4" s="92" t="s">
        <v>31199</v>
      </c>
      <c r="E4" s="95" t="s">
        <v>39021</v>
      </c>
      <c r="F4" s="112">
        <v>45968.222916666666</v>
      </c>
      <c r="G4" s="113">
        <f ca="1">IFERROR(NOW()-F4,"")</f>
        <v>5.8206481480738148E-2</v>
      </c>
      <c r="H4" s="112">
        <v>45968.186296296299</v>
      </c>
      <c r="I4" s="108" t="str">
        <f>IFERROR(VLOOKUP(D4,DB!A:F,6,0),"")</f>
        <v>SCECO</v>
      </c>
      <c r="J4" s="108" t="str">
        <f>IFERROR(VLOOKUP(D4,DB!A:G,7,0),"")</f>
        <v>Dead</v>
      </c>
      <c r="K4" s="114" t="s">
        <v>39114</v>
      </c>
      <c r="L4" s="110" t="str">
        <f>IFERROR(VLOOKUP(D4,DB!A:I,9,0),"")</f>
        <v>Latis</v>
      </c>
    </row>
    <row r="5" spans="1:16" ht="15" customHeight="1">
      <c r="A5" s="108"/>
      <c r="B5" s="108" t="str">
        <f>IFERROR(VLOOKUP(D5,DB!A:K,11,0),"")</f>
        <v/>
      </c>
      <c r="C5" s="109"/>
      <c r="D5" s="92"/>
      <c r="E5" s="95"/>
      <c r="F5" s="112"/>
      <c r="G5" s="113">
        <f ca="1">IFERROR(NOW()-F5,"")</f>
        <v>45968.281123148146</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45968.281123148146</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45968.281123148146</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45968.281123148146</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45968.281123148146</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45968.281123148146</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111"/>
      <c r="F11" s="112"/>
      <c r="G11" s="113">
        <f ca="1">IFERROR(NOW()-F11,"")</f>
        <v>45968.281123148146</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45968.281123148146</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45968.281123148146</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45968.281123148146</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45968.281123148146</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45968.281123148146</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45968.281123148146</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45968.281123148146</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45968.281123148146</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45968.281123148146</v>
      </c>
      <c r="H20" s="112"/>
      <c r="I20" s="108" t="str">
        <f>IFERROR(VLOOKUP(D20,DB!A:F,6,0),"")</f>
        <v/>
      </c>
      <c r="J20" s="108" t="str">
        <f>IFERROR(VLOOKUP(D20,DB!A:G,7,0),"")</f>
        <v/>
      </c>
      <c r="K20" s="114"/>
      <c r="L20" s="110" t="str">
        <f>IFERROR(VLOOKUP(D20,DB!A:I,9,0),"")</f>
        <v/>
      </c>
    </row>
    <row r="21" spans="1:12" ht="15" customHeight="1">
      <c r="A21" s="150"/>
      <c r="B21" s="150" t="str">
        <f>IFERROR(VLOOKUP(D21,DB!A:K,11,0),"")</f>
        <v/>
      </c>
      <c r="C21" s="94"/>
      <c r="D21" s="92"/>
      <c r="E21" s="95"/>
      <c r="F21" s="96"/>
      <c r="G21" s="151">
        <f ca="1">IFERROR(NOW()-F21,"")</f>
        <v>45968.281122916669</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45968.281122916669</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45968.281122916669</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45968.281122916669</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45968.281122916669</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45968.281122916669</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45968.281122916669</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45968.281122916669</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45968.281122916669</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45968.281122916669</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45968.281122916669</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45968.281122916669</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45968.281122916669</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45968.281122916669</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45968.281122916669</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45968.281122916669</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45968.281122916669</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45968.281122916669</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45968.281122916669</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45968.281122916669</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45968.281122916669</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45968.281122916669</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45968.281122916669</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45968.281122916669</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45968.281122916669</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45968.281122916669</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45968.281122916669</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45968.281122916669</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45968.281122916669</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45968.281122916669</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45968.281122916669</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45968.281122916669</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45968.281122916669</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45968.281122916669</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45968.281122916669</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45968.281122916669</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45968.281122916669</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45968.281122916669</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45968.281122916669</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45968.281122916669</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45968.281122916669</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45968.281122916669</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45968.281122916669</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45968.281122916669</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45968.281122916669</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45968.281122916669</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45968.281122916669</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45968.281122916669</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45968.281122916669</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45968.281122916669</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45968.281122916669</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45968.281122916669</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45968.281122916669</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45968.281122916669</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45968.281122916669</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45968.281122916669</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45968.281122916669</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45968.281122916669</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45968.281122916669</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45968.281122916669</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45968.281122916669</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45968.281122916669</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45968.281122916669</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45968.281122916669</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45968.281122916669</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45968.281122916669</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45968.281122916669</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45968.281122916669</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45968.281122916669</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45968.281122916669</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45968.281122916669</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45968.281122916669</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45968.281122916669</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45968.281122916669</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45968.281122916669</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45968.281122916669</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45968.281122916669</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45968.281122916669</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45968.281122916669</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45968.281122916669</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45968.281122916669</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45968.281122916669</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45968.281122916669</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45968.281122916669</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45968.281122916669</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45968.281122916669</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45968.281122916669</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45968.281122916669</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45968.281122916669</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45968.281122916669</v>
      </c>
      <c r="H110" s="96"/>
      <c r="I110" s="150" t="str">
        <f>IFERROR(VLOOKUP(D110,DB!A:F,6,0),"")</f>
        <v/>
      </c>
      <c r="J110" s="150" t="str">
        <f>IFERROR(VLOOKUP(D110,DB!A:G,7,0),"")</f>
        <v/>
      </c>
      <c r="K110" s="98"/>
      <c r="L110" s="92" t="str">
        <f>IFERROR(VLOOKUP(D110,DB!A:I,9,0),"")</f>
        <v/>
      </c>
    </row>
    <row r="111" spans="1:12" ht="15" customHeight="1">
      <c r="A111" s="150"/>
      <c r="B111" s="150" t="str">
        <f>IFERROR(VLOOKUP(D111,DB!A:K,11,0),"")</f>
        <v/>
      </c>
      <c r="C111" s="94"/>
      <c r="D111" s="92"/>
      <c r="E111" s="95"/>
      <c r="F111" s="96"/>
      <c r="G111" s="151">
        <f ca="1">IFERROR(NOW()-F111,"")</f>
        <v>45968.281122916669</v>
      </c>
      <c r="H111" s="96"/>
      <c r="I111" s="150" t="str">
        <f>IFERROR(VLOOKUP(D111,DB!A:F,6,0),"")</f>
        <v/>
      </c>
      <c r="J111" s="150" t="str">
        <f>IFERROR(VLOOKUP(D111,DB!A:G,7,0),"")</f>
        <v/>
      </c>
      <c r="K111" s="98"/>
      <c r="L111" s="92" t="str">
        <f>IFERROR(VLOOKUP(D111,DB!A:I,9,0),"")</f>
        <v/>
      </c>
    </row>
    <row r="112" spans="1:12" ht="15" customHeight="1">
      <c r="A112" s="150"/>
      <c r="B112" s="150" t="str">
        <f>IFERROR(VLOOKUP(D112,DB!A:K,11,0),"")</f>
        <v/>
      </c>
      <c r="C112" s="94"/>
      <c r="D112" s="92"/>
      <c r="E112" s="95"/>
      <c r="F112" s="96"/>
      <c r="G112" s="151">
        <f ca="1">IFERROR(NOW()-F112,"")</f>
        <v>45968.281122916669</v>
      </c>
      <c r="H112" s="96"/>
      <c r="I112" s="150" t="str">
        <f>IFERROR(VLOOKUP(D112,DB!A:F,6,0),"")</f>
        <v/>
      </c>
      <c r="J112" s="150" t="str">
        <f>IFERROR(VLOOKUP(D112,DB!A:G,7,0),"")</f>
        <v/>
      </c>
      <c r="K112" s="98"/>
      <c r="L112" s="92" t="str">
        <f>IFERROR(VLOOKUP(D112,DB!A:I,9,0),"")</f>
        <v/>
      </c>
    </row>
    <row r="113" spans="1:12" ht="15" customHeight="1">
      <c r="A113" s="150"/>
      <c r="B113" s="150" t="str">
        <f>IFERROR(VLOOKUP(D113,DB!A:K,11,0),"")</f>
        <v/>
      </c>
      <c r="C113" s="94"/>
      <c r="D113" s="92"/>
      <c r="E113" s="95"/>
      <c r="F113" s="96"/>
      <c r="G113" s="151">
        <f ca="1">IFERROR(NOW()-F113,"")</f>
        <v>45968.281122916669</v>
      </c>
      <c r="H113" s="96"/>
      <c r="I113" s="150" t="str">
        <f>IFERROR(VLOOKUP(D113,DB!A:F,6,0),"")</f>
        <v/>
      </c>
      <c r="J113" s="150" t="str">
        <f>IFERROR(VLOOKUP(D113,DB!A:G,7,0),"")</f>
        <v/>
      </c>
      <c r="K113" s="98"/>
      <c r="L113" s="92" t="str">
        <f>IFERROR(VLOOKUP(D113,DB!A:I,9,0),"")</f>
        <v/>
      </c>
    </row>
    <row r="114" spans="1:12" ht="15" customHeight="1">
      <c r="A114" s="150"/>
      <c r="B114" s="150" t="str">
        <f>IFERROR(VLOOKUP(D114,DB!A:K,11,0),"")</f>
        <v/>
      </c>
      <c r="C114" s="94"/>
      <c r="D114" s="92"/>
      <c r="E114" s="95"/>
      <c r="F114" s="96"/>
      <c r="G114" s="151">
        <f ca="1">IFERROR(NOW()-F114,"")</f>
        <v>45968.281122916669</v>
      </c>
      <c r="H114" s="96"/>
      <c r="I114" s="150" t="str">
        <f>IFERROR(VLOOKUP(D114,DB!A:F,6,0),"")</f>
        <v/>
      </c>
      <c r="J114" s="150" t="str">
        <f>IFERROR(VLOOKUP(D114,DB!A:G,7,0),"")</f>
        <v/>
      </c>
      <c r="K114" s="98"/>
      <c r="L114" s="92" t="str">
        <f>IFERROR(VLOOKUP(D114,DB!A:I,9,0),"")</f>
        <v/>
      </c>
    </row>
    <row r="115" spans="1:12" ht="15" customHeight="1">
      <c r="A115" s="150"/>
      <c r="B115" s="150" t="str">
        <f>IFERROR(VLOOKUP(D115,DB!A:K,11,0),"")</f>
        <v/>
      </c>
      <c r="C115" s="94"/>
      <c r="D115" s="92"/>
      <c r="E115" s="95"/>
      <c r="F115" s="96"/>
      <c r="G115" s="151">
        <f ca="1">IFERROR(NOW()-F115,"")</f>
        <v>45968.281122916669</v>
      </c>
      <c r="H115" s="96"/>
      <c r="I115" s="150" t="str">
        <f>IFERROR(VLOOKUP(D115,DB!A:F,6,0),"")</f>
        <v/>
      </c>
      <c r="J115" s="150" t="str">
        <f>IFERROR(VLOOKUP(D115,DB!A:G,7,0),"")</f>
        <v/>
      </c>
      <c r="K115" s="98"/>
      <c r="L115" s="92" t="str">
        <f>IFERROR(VLOOKUP(D115,DB!A:I,9,0),"")</f>
        <v/>
      </c>
    </row>
    <row r="116" spans="1:12" ht="15" customHeight="1">
      <c r="A116" s="150"/>
      <c r="B116" s="150" t="str">
        <f>IFERROR(VLOOKUP(D116,DB!A:K,11,0),"")</f>
        <v/>
      </c>
      <c r="C116" s="94"/>
      <c r="D116" s="92"/>
      <c r="E116" s="95"/>
      <c r="F116" s="96"/>
      <c r="G116" s="151">
        <f ca="1">IFERROR(NOW()-F116,"")</f>
        <v>45968.281122916669</v>
      </c>
      <c r="H116" s="96"/>
      <c r="I116" s="150" t="str">
        <f>IFERROR(VLOOKUP(D116,DB!A:F,6,0),"")</f>
        <v/>
      </c>
      <c r="J116" s="150" t="str">
        <f>IFERROR(VLOOKUP(D116,DB!A:G,7,0),"")</f>
        <v/>
      </c>
      <c r="K116" s="98"/>
      <c r="L116" s="92" t="str">
        <f>IFERROR(VLOOKUP(D116,DB!A:I,9,0),"")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tabSelected="1" topLeftCell="A293" workbookViewId="0">
      <selection activeCell="A6" sqref="A6:L327"/>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39115</v>
      </c>
      <c r="B2" s="37" t="str">
        <f>IFERROR(VLOOKUP(D2,DB!A:K,11,0),"")</f>
        <v>R5</v>
      </c>
      <c r="C2" s="37">
        <v>3</v>
      </c>
      <c r="D2" s="107" t="s">
        <v>36011</v>
      </c>
      <c r="E2" s="37" t="s">
        <v>39021</v>
      </c>
      <c r="F2" s="38">
        <v>45891.832060185188</v>
      </c>
      <c r="G2" s="123">
        <f ca="1">IFERROR(NOW()-F2,"")</f>
        <v>76.449062731480808</v>
      </c>
      <c r="H2" s="38">
        <v>45891.790393518517</v>
      </c>
      <c r="I2" s="37" t="str">
        <f>IFERROR(VLOOKUP(D2,DB!A:F,6,0),"")</f>
        <v>Generator-SG</v>
      </c>
      <c r="J2" s="37" t="str">
        <f>IFERROR(VLOOKUP(D2,DB!A:G,7,0),"")</f>
        <v>Vandalized</v>
      </c>
      <c r="K2" s="37" t="s">
        <v>39116</v>
      </c>
      <c r="L2" s="37" t="str">
        <f>IFERROR(VLOOKUP(D2,DB!A:I,9,0),"")</f>
        <v>Latis</v>
      </c>
      <c r="M2" s="106"/>
    </row>
    <row r="3" spans="1:13" ht="30.75">
      <c r="A3" s="37" t="s">
        <v>39117</v>
      </c>
      <c r="B3" s="37" t="str">
        <f>IFERROR(VLOOKUP(D3,DB!A:K,11,0),"")</f>
        <v>R5</v>
      </c>
      <c r="C3" s="37">
        <v>1</v>
      </c>
      <c r="D3" s="37" t="s">
        <v>33268</v>
      </c>
      <c r="E3" s="37" t="s">
        <v>39102</v>
      </c>
      <c r="F3" s="38">
        <v>45926.188877314817</v>
      </c>
      <c r="G3" s="123">
        <f t="shared" ref="G3" ca="1" si="0">IFERROR(NOW()-F3,"")</f>
        <v>42.092245833329798</v>
      </c>
      <c r="H3" s="38">
        <v>45926.158159722225</v>
      </c>
      <c r="I3" s="37" t="str">
        <f>IFERROR(VLOOKUP(D3,DB!A:F,6,0),"")</f>
        <v>SCECO</v>
      </c>
      <c r="J3" s="37" t="str">
        <f>IFERROR(VLOOKUP(D3,DB!A:G,7,0),"")</f>
        <v>Good</v>
      </c>
      <c r="K3" s="37" t="s">
        <v>39118</v>
      </c>
      <c r="L3" s="37" t="str">
        <f>IFERROR(VLOOKUP(D3,DB!A:I,9,0),"")</f>
        <v>Latis</v>
      </c>
      <c r="M3" s="106"/>
    </row>
    <row r="4" spans="1:13" ht="48" customHeight="1">
      <c r="A4" s="131" t="s">
        <v>39119</v>
      </c>
      <c r="B4" s="131" t="str">
        <f>IFERROR(VLOOKUP(D4,DB!A:K,11,0),"")</f>
        <v>R5</v>
      </c>
      <c r="C4" s="131">
        <v>1</v>
      </c>
      <c r="D4" s="131" t="s">
        <v>34758</v>
      </c>
      <c r="E4" s="131" t="s">
        <v>39102</v>
      </c>
      <c r="F4" s="132">
        <v>45948.661111111112</v>
      </c>
      <c r="G4" s="133">
        <f ca="1">IFERROR(NOW()-F4,"")</f>
        <v>19.62001203703403</v>
      </c>
      <c r="H4" s="132">
        <v>45948.661111111112</v>
      </c>
      <c r="I4" s="131" t="str">
        <f>IFERROR(VLOOKUP(D4,DB!A:F,6,0),"")</f>
        <v>SCECO</v>
      </c>
      <c r="J4" s="131" t="str">
        <f>IFERROR(VLOOKUP(D4,DB!A:G,7,0),"")</f>
        <v>Dead</v>
      </c>
      <c r="K4" s="131" t="s">
        <v>39120</v>
      </c>
      <c r="L4" s="131" t="str">
        <f>IFERROR(VLOOKUP(D4,DB!A:I,9,0),"")</f>
        <v>Latis</v>
      </c>
    </row>
    <row r="5" spans="1:13" ht="30.75">
      <c r="A5" s="131" t="s">
        <v>39121</v>
      </c>
      <c r="B5" s="131" t="str">
        <f>IFERROR(VLOOKUP(D5,DB!A:K,11,0),"")</f>
        <v>R5</v>
      </c>
      <c r="C5" s="131">
        <v>1</v>
      </c>
      <c r="D5" s="131" t="s">
        <v>32330</v>
      </c>
      <c r="E5" s="131" t="s">
        <v>39122</v>
      </c>
      <c r="F5" s="132">
        <v>45967.840555555558</v>
      </c>
      <c r="G5" s="133">
        <f ca="1">IFERROR(NOW()-F5,"")</f>
        <v>0.44056736111087957</v>
      </c>
      <c r="H5" s="132">
        <v>45967.805902777778</v>
      </c>
      <c r="I5" s="131" t="str">
        <f>IFERROR(VLOOKUP(D5,DB!A:F,6,0),"")</f>
        <v>SCECO</v>
      </c>
      <c r="J5" s="131" t="str">
        <f>IFERROR(VLOOKUP(D5,DB!A:G,7,0),"")</f>
        <v>Dead</v>
      </c>
      <c r="K5" s="131" t="s">
        <v>39123</v>
      </c>
      <c r="L5" s="131" t="str">
        <f>IFERROR(VLOOKUP(D5,DB!A:I,9,0),"")</f>
        <v>Latis</v>
      </c>
    </row>
    <row r="6" spans="1:13" ht="15">
      <c r="A6" s="131"/>
      <c r="B6" s="131" t="str">
        <f>IFERROR(VLOOKUP(D6,DB!A:K,11,0),"")</f>
        <v/>
      </c>
      <c r="C6" s="131"/>
      <c r="D6" s="131"/>
      <c r="E6" s="131"/>
      <c r="F6" s="131"/>
      <c r="G6" s="131">
        <f ca="1">IFERROR(NOW()-F6,"")</f>
        <v>45968.281122916669</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45968.281122916669</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45968.281122916669</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45968.281122916669</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45968.281123148146</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45968.281123148146</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45968.281123148146</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45968.281123148146</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45968.281123148146</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45968.281123148146</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45968.281123148146</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45968.281123148146</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45968.281123148146</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45968.281123148146</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45968.281123148146</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45968.281123148146</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45968.281123148146</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45968.281123148146</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45968.281123148146</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45968.281123148146</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45968.281123148146</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45968.281123148146</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45968.281123148146</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45968.281123148146</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45968.281123148146</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45968.281123148146</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45968.281123148146</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45968.281123148146</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45968.281123148146</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45968.281123148146</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45968.281123148146</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45968.281123148146</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45968.281123148146</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45968.281123148146</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45968.281123148146</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45968.281123148146</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45968.281123148146</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45968.281123148146</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45968.281123148146</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45968.281123148146</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45968.281123148146</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45968.281123148146</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45968.281123148146</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45968.281123148146</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45968.281123148146</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45968.281123148146</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45968.281123148146</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45968.281123148146</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45968.281123148146</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45968.281123148146</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45968.281123148146</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45968.281123148146</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45968.281123148146</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45968.281123148146</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45968.281123148146</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45968.281123148146</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45968.281123148146</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45968.281123148146</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45968.281123148146</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45968.281123148146</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45968.281123148146</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45968.281123148146</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45968.281123148146</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45968.281123148146</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45968.281123148146</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45968.281123148146</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45968.281123148146</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45968.281123148146</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45968.281123148146</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45968.281123148146</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45968.281123148146</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45968.281123148146</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45968.281123148146</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45968.281123148146</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45968.281123148146</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45968.281123148146</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45968.281123148146</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45968.281123148146</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45968.281123148146</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45968.281123148146</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45968.281123148146</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45968.281123148146</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45968.281123148146</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45968.281123148146</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45968.281123148146</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45968.281123148146</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45968.281123148146</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45968.281123148146</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45968.281123148146</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45968.281123148146</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45968.281123148146</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45968.281123148146</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45968.281123148146</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45968.281123148146</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45968.281123148146</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45968.281123148146</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45968.281123148146</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45968.281123148146</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45968.281123148146</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45968.281123148146</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45968.281123148146</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45968.281123148146</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45968.281123148146</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45968.281123148146</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45968.281123148146</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45968.281123148146</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45968.281123148146</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45968.281123148146</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45968.281123148146</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45968.281123148146</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45968.281123148146</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45968.281123148146</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45968.281123148146</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45968.281123148146</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45968.281123148146</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45968.281123148146</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45968.281123148146</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45968.281123148146</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45968.281123148146</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45968.281123148146</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45968.281123148146</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45968.281123148146</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45968.281123148146</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45968.281123148146</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45968.281123148146</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45968.281123148146</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45968.281123148146</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45968.281123148146</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45968.281123148146</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45968.281123148146</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45968.281123148146</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45968.281123148146</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45968.281123148146</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45968.281123148146</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45968.281123148146</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45968.281123148146</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45968.281123148146</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45968.281123148146</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45968.281123148146</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45968.281123148146</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45968.281123148146</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45968.281123148146</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45968.281123148146</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45968.281123148146</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45968.281123148146</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45968.281123148146</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45968.281123148146</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45968.281123148146</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45968.281123148146</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45968.281123148146</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45968.281123148146</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45968.281123148146</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45968.281123148146</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45968.281123148146</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45968.281123148146</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45968.281123148146</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45968.281123148146</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45968.281123148146</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45968.281123148146</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45968.281123148146</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45968.281123148146</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45968.281123148146</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45968.281123148146</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45968.281123148146</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45968.281123148146</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45968.281123148146</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45968.281123148146</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45968.281123148146</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45968.281123148146</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45968.281123148146</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45968.281123148146</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45968.281123148146</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45968.281123148146</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45968.281123148146</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45968.281123148146</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45968.281123148146</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45968.281123148146</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45968.281123148146</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45968.281123148146</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45968.281123148146</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45968.281123148146</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45968.281123148146</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45968.281123148146</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45968.281123148146</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45968.281123148146</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45968.281123148146</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45968.281123148146</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45968.281123148146</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45968.281123148146</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45968.281123148146</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45968.281123148146</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45968.281123148146</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45968.281123148146</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45968.281123148146</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45968.281123148146</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45968.281123148146</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45968.281123148146</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45968.281123148146</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45968.281123148146</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45968.281123148146</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45968.281123148146</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45968.281123148146</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45968.281123148146</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45968.281123148146</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45968.281123148146</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45968.281123148146</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45968.281123148146</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45968.281123148146</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45968.281123148146</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45968.281123148146</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45968.281123148146</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45968.281123148146</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45968.281123148146</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45968.281123148146</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45968.281123148146</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45968.281123148146</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45968.281123148146</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45968.281123148146</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45968.281123148146</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45968.281123148146</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45968.281123148146</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45968.281123148146</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45968.281123148146</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45968.281123148146</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45968.281123148146</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45968.281123148146</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45968.281123148146</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45968.281123148146</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45968.281123148146</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45968.281123148146</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45968.281123148146</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45968.281123148146</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45968.281123148146</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45968.281123148146</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45968.281123148146</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45968.281123148146</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45968.281123148146</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45968.281123148146</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45968.281123148146</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45968.281123148146</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45968.281123148146</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45968.281123148146</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45968.281123148146</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45968.281123148146</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45968.281123148146</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45968.281123148146</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45968.281123148146</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45968.281123148146</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45968.281123148146</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45968.281123148146</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45968.281123148146</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45968.281123148146</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45968.281123148146</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45968.281123148146</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45968.281123148146</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45968.281123148146</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45968.281123148146</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45968.281123148146</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45968.281123148146</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45968.281123148146</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45968.281123148146</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45968.281123148146</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45968.281123148146</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45968.281123148146</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45968.281123148146</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45968.281123148146</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45968.281123148146</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45968.281123148146</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45968.281123148146</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45968.281123148146</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45968.281123148146</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45968.281123148146</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45968.281123148146</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45968.281123148146</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45968.281123148146</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45968.281123148146</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45968.281123148146</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45968.281123148146</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45968.281123148146</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45968.281123148146</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45968.281123148146</v>
      </c>
      <c r="H286" s="131"/>
      <c r="I286" s="131" t="str">
        <f>IFERROR(VLOOKUP(D286,DB!A:F,6,0),"")</f>
        <v/>
      </c>
      <c r="J286" s="131" t="str">
        <f>IFERROR(VLOOKUP(D286,DB!A:G,7,0),"")</f>
        <v/>
      </c>
      <c r="K286" s="131"/>
      <c r="L286" s="131" t="str">
        <f>IFERROR(VLOOKUP(D286,DB!A:I,9,0),"")</f>
        <v/>
      </c>
    </row>
    <row r="287" spans="1:12" ht="15">
      <c r="A287" s="131"/>
      <c r="B287" s="131" t="str">
        <f>IFERROR(VLOOKUP(D287,DB!A:K,11,0),"")</f>
        <v/>
      </c>
      <c r="C287" s="131"/>
      <c r="D287" s="131"/>
      <c r="E287" s="131"/>
      <c r="F287" s="131"/>
      <c r="G287" s="131">
        <f ca="1">IFERROR(NOW()-F287,"")</f>
        <v>45968.281123148146</v>
      </c>
      <c r="H287" s="131"/>
      <c r="I287" s="131" t="str">
        <f>IFERROR(VLOOKUP(D287,DB!A:F,6,0),"")</f>
        <v/>
      </c>
      <c r="J287" s="131" t="str">
        <f>IFERROR(VLOOKUP(D287,DB!A:G,7,0),"")</f>
        <v/>
      </c>
      <c r="K287" s="131"/>
      <c r="L287" s="131" t="str">
        <f>IFERROR(VLOOKUP(D287,DB!A:I,9,0),"")</f>
        <v/>
      </c>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c r="A327" s="131"/>
      <c r="B327" s="131"/>
      <c r="C327" s="131"/>
      <c r="D327" s="131"/>
      <c r="E327" s="131"/>
      <c r="F327" s="131"/>
      <c r="G327" s="131"/>
      <c r="H327" s="131"/>
      <c r="I327" s="131"/>
      <c r="J327" s="131"/>
      <c r="K327" s="131"/>
      <c r="L327" s="131"/>
    </row>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7" ht="15"/>
    <row r="398" ht="15"/>
    <row r="399" ht="15"/>
    <row r="400" ht="15"/>
    <row r="401" ht="15"/>
    <row r="402" ht="15"/>
    <row r="403" ht="15"/>
    <row r="404" ht="15"/>
    <row r="405" ht="15"/>
    <row r="406" ht="15"/>
    <row r="407"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7" ht="15"/>
    <row r="498" ht="15"/>
    <row r="499" ht="15"/>
    <row r="500" ht="15"/>
    <row r="501" ht="15"/>
    <row r="526" ht="15"/>
    <row r="527" ht="15"/>
    <row r="528" ht="15"/>
    <row r="529" ht="15"/>
    <row r="530" ht="15"/>
    <row r="531" ht="15"/>
    <row r="532" ht="15"/>
    <row r="533" ht="15"/>
    <row r="534" ht="15"/>
    <row r="535" ht="15"/>
    <row r="536"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825" ht="15"/>
    <row r="826" ht="15"/>
    <row r="827" ht="15"/>
    <row r="828" ht="15"/>
    <row r="829" ht="15"/>
    <row r="830" ht="15"/>
    <row r="831"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8" ht="15"/>
    <row r="1049" ht="15"/>
    <row r="1050" ht="15"/>
    <row r="1052" ht="15"/>
    <row r="1053" ht="15"/>
    <row r="1054" ht="15"/>
    <row r="1055" ht="15"/>
    <row r="1056" ht="15"/>
    <row r="1057" ht="15"/>
    <row r="1058" ht="15"/>
    <row r="1059" ht="15"/>
    <row r="1060" ht="15"/>
    <row r="1062" ht="15"/>
    <row r="1063" ht="15"/>
    <row r="1064" ht="15"/>
    <row r="1065" ht="15"/>
    <row r="1066" ht="15"/>
    <row r="1067" ht="15"/>
    <row r="1068" ht="15"/>
    <row r="1069" ht="15"/>
    <row r="1070" ht="15"/>
    <row r="1071" ht="15"/>
    <row r="1072" ht="15"/>
    <row r="1073" ht="15"/>
    <row r="1074" ht="15"/>
    <row r="1075" ht="15"/>
    <row r="1076" ht="15"/>
    <row r="1077" ht="15"/>
    <row r="1078" ht="15"/>
    <row r="1080" ht="15"/>
    <row r="1081" ht="15"/>
    <row r="1082" ht="15"/>
    <row r="1083" ht="15"/>
    <row r="1084" ht="15"/>
    <row r="1085"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2" ht="15"/>
    <row r="1163" ht="15"/>
    <row r="1164" ht="15"/>
    <row r="1167" ht="15"/>
    <row r="1168" ht="15"/>
    <row r="1171" ht="15"/>
    <row r="1172" ht="15"/>
    <row r="1173" ht="15"/>
    <row r="1174" ht="15"/>
    <row r="1175" ht="15"/>
    <row r="1176" ht="15"/>
    <row r="1177" ht="15"/>
    <row r="1178" ht="15"/>
    <row r="1179" ht="15"/>
    <row r="1185" ht="15"/>
    <row r="1186" ht="15"/>
    <row r="1187" ht="15"/>
    <row r="1188" ht="15"/>
    <row r="1189" ht="15"/>
    <row r="1190" ht="15"/>
    <row r="1191" ht="15"/>
    <row r="1192" ht="15"/>
    <row r="1193" ht="15"/>
    <row r="1201" ht="15"/>
    <row r="1202" ht="15"/>
    <row r="1203" ht="15"/>
    <row r="1204" ht="15"/>
    <row r="1205" ht="15"/>
    <row r="1206" ht="15"/>
    <row r="1207" ht="15"/>
    <row r="1208" ht="15"/>
    <row r="1209" ht="15"/>
    <row r="1210" ht="15"/>
    <row r="1211" ht="15"/>
    <row r="1212" ht="15"/>
    <row r="1213" ht="15"/>
    <row r="1214" ht="15"/>
    <row r="1215" ht="15"/>
    <row r="1216" ht="15"/>
    <row r="1217" ht="15"/>
    <row r="1219" ht="15"/>
    <row r="1220" ht="15"/>
    <row r="1222" ht="15"/>
    <row r="1223" ht="15"/>
    <row r="1224" ht="15"/>
    <row r="1225" ht="15"/>
    <row r="1228" ht="15"/>
    <row r="1229" ht="15"/>
    <row r="1230" ht="15"/>
    <row r="1241" ht="15"/>
    <row r="1244" ht="15"/>
    <row r="1245" ht="15"/>
    <row r="1248" ht="15"/>
    <row r="1249" ht="15"/>
  </sheetData>
  <dataValidations count="2">
    <dataValidation allowBlank="1" showInputMessage="1" showErrorMessage="1" sqref="E1" xr:uid="{920C6338-E771-4DAE-8C89-92A9093EA4DE}"/>
    <dataValidation type="list" allowBlank="1" showInputMessage="1" showErrorMessage="1" sqref="E2:E28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6"/>
  <sheetViews>
    <sheetView workbookViewId="0">
      <selection activeCell="D4" sqref="D4"/>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45968.281122916669</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45968.281122916669</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45968.281122916669</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45968.281122916669</v>
      </c>
      <c r="H5" s="147"/>
      <c r="I5" s="86" t="str">
        <f>IFERROR(VLOOKUP(D5,DB!A:F,6,0),"")</f>
        <v/>
      </c>
      <c r="J5" s="61" t="str">
        <f>IFERROR(VLOOKUP(D5,DB!A:G,7,0),"")</f>
        <v/>
      </c>
      <c r="K5" s="148"/>
      <c r="L5" s="149" t="str">
        <f>IFERROR(VLOOKUP(D5,DB!A:I,9,0),"")</f>
        <v/>
      </c>
    </row>
    <row r="6" spans="1:12" ht="31.5" customHeight="1">
      <c r="A6" s="86"/>
      <c r="B6" s="61" t="str">
        <f>IFERROR(VLOOKUP(D6,DB!A:K,11,0),"")</f>
        <v/>
      </c>
      <c r="C6" s="61"/>
      <c r="D6" s="152"/>
      <c r="E6" s="61"/>
      <c r="F6" s="145"/>
      <c r="G6" s="146">
        <f ca="1">IFERROR(NOW()-F6,"-")</f>
        <v>45968.281122916669</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45968.281122916669</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45968.281122916669</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45968.281122916669</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45968.281122916669</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45968.281122916669</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45968.281122916669</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45968.281122916669</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45968.281122916669</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45968.281122916669</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45968.281122916669</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45968.281122916669</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45968.281122916669</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45968.281122916669</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45968.281122916669</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45968.281122916669</v>
      </c>
      <c r="H21" s="147"/>
      <c r="I21" s="86" t="str">
        <f>IFERROR(VLOOKUP(D21,DB!A:F,6,0),"")</f>
        <v/>
      </c>
      <c r="J21" s="61" t="str">
        <f>IFERROR(VLOOKUP(D21,DB!A:G,7,0),"")</f>
        <v/>
      </c>
      <c r="K21" s="148"/>
      <c r="L21" s="149" t="str">
        <f>IFERROR(VLOOKUP(D21,DB!A:I,9,0),"")</f>
        <v/>
      </c>
    </row>
    <row r="22" spans="1:12" ht="31.5" customHeight="1">
      <c r="A22" s="86"/>
      <c r="B22" s="61" t="str">
        <f>IFERROR(VLOOKUP(D22,DB!A:K,11,0),"")</f>
        <v/>
      </c>
      <c r="C22" s="61"/>
      <c r="D22" s="61"/>
      <c r="E22" s="61"/>
      <c r="F22" s="145"/>
      <c r="G22" s="146">
        <f ca="1">IFERROR(NOW()-F22,"-")</f>
        <v>45968.281122916669</v>
      </c>
      <c r="H22" s="147"/>
      <c r="I22" s="86" t="str">
        <f>IFERROR(VLOOKUP(D22,DB!A:F,6,0),"")</f>
        <v/>
      </c>
      <c r="J22" s="61" t="str">
        <f>IFERROR(VLOOKUP(D22,DB!A:G,7,0),"")</f>
        <v/>
      </c>
      <c r="K22" s="148"/>
      <c r="L22" s="149" t="str">
        <f>IFERROR(VLOOKUP(D22,DB!A:I,9,0),"")</f>
        <v/>
      </c>
    </row>
    <row r="23" spans="1:12" ht="31.5" customHeight="1">
      <c r="A23" s="86"/>
      <c r="B23" s="61" t="str">
        <f>IFERROR(VLOOKUP(D23,DB!A:K,11,0),"")</f>
        <v/>
      </c>
      <c r="C23" s="61"/>
      <c r="D23" s="61"/>
      <c r="E23" s="61"/>
      <c r="F23" s="145"/>
      <c r="G23" s="146">
        <f ca="1">IFERROR(NOW()-F23,"-")</f>
        <v>45968.281122916669</v>
      </c>
      <c r="H23" s="147"/>
      <c r="I23" s="86" t="str">
        <f>IFERROR(VLOOKUP(D23,DB!A:F,6,0),"")</f>
        <v/>
      </c>
      <c r="J23" s="61" t="str">
        <f>IFERROR(VLOOKUP(D23,DB!A:G,7,0),"")</f>
        <v/>
      </c>
      <c r="K23" s="148"/>
      <c r="L23" s="149" t="str">
        <f>IFERROR(VLOOKUP(D23,DB!A:I,9,0),"")</f>
        <v/>
      </c>
    </row>
    <row r="24" spans="1:12" ht="31.5" customHeight="1">
      <c r="A24" s="86"/>
      <c r="B24" s="61" t="str">
        <f>IFERROR(VLOOKUP(D24,DB!A:K,11,0),"")</f>
        <v/>
      </c>
      <c r="C24" s="61"/>
      <c r="D24" s="61"/>
      <c r="E24" s="61"/>
      <c r="F24" s="145"/>
      <c r="G24" s="146">
        <f ca="1">IFERROR(NOW()-F24,"-")</f>
        <v>45968.281122916669</v>
      </c>
      <c r="H24" s="147"/>
      <c r="I24" s="86" t="str">
        <f>IFERROR(VLOOKUP(D24,DB!A:F,6,0),"")</f>
        <v/>
      </c>
      <c r="J24" s="61" t="str">
        <f>IFERROR(VLOOKUP(D24,DB!A:G,7,0),"")</f>
        <v/>
      </c>
      <c r="K24" s="148"/>
      <c r="L24" s="149" t="str">
        <f>IFERROR(VLOOKUP(D24,DB!A:I,9,0),"")</f>
        <v/>
      </c>
    </row>
    <row r="25" spans="1:12" ht="31.5" customHeight="1">
      <c r="A25" s="86"/>
      <c r="B25" s="61" t="str">
        <f>IFERROR(VLOOKUP(D25,DB!A:K,11,0),"")</f>
        <v/>
      </c>
      <c r="C25" s="61"/>
      <c r="D25" s="61"/>
      <c r="E25" s="61"/>
      <c r="F25" s="145"/>
      <c r="G25" s="146">
        <f ca="1">IFERROR(NOW()-F25,"-")</f>
        <v>45968.281122916669</v>
      </c>
      <c r="H25" s="147"/>
      <c r="I25" s="86" t="str">
        <f>IFERROR(VLOOKUP(D25,DB!A:F,6,0),"")</f>
        <v/>
      </c>
      <c r="J25" s="61" t="str">
        <f>IFERROR(VLOOKUP(D25,DB!A:G,7,0),"")</f>
        <v/>
      </c>
      <c r="K25" s="148"/>
      <c r="L25" s="149" t="str">
        <f>IFERROR(VLOOKUP(D25,DB!A:I,9,0),"")</f>
        <v/>
      </c>
    </row>
    <row r="26" spans="1:12" ht="31.5" customHeight="1">
      <c r="A26" s="86"/>
      <c r="B26" s="61" t="str">
        <f>IFERROR(VLOOKUP(D26,DB!A:K,11,0),"")</f>
        <v/>
      </c>
      <c r="C26" s="61"/>
      <c r="D26" s="61"/>
      <c r="E26" s="61"/>
      <c r="F26" s="145"/>
      <c r="G26" s="146">
        <f ca="1">IFERROR(NOW()-F26,"-")</f>
        <v>45968.281122916669</v>
      </c>
      <c r="H26" s="147"/>
      <c r="I26" s="86" t="str">
        <f>IFERROR(VLOOKUP(D26,DB!A:F,6,0),"")</f>
        <v/>
      </c>
      <c r="J26" s="61" t="str">
        <f>IFERROR(VLOOKUP(D26,DB!A:G,7,0),"")</f>
        <v/>
      </c>
      <c r="K26" s="148"/>
      <c r="L26" s="149" t="str">
        <f>IFERROR(VLOOKUP(D26,DB!A:I,9,0),"")</f>
        <v/>
      </c>
    </row>
  </sheetData>
  <dataValidations count="2">
    <dataValidation allowBlank="1" showInputMessage="1" showErrorMessage="1" sqref="E1" xr:uid="{62B1622A-85BD-4882-B430-9803BC9B7251}"/>
    <dataValidation type="list" allowBlank="1" showInputMessage="1" showErrorMessage="1" sqref="E2:E2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2025-11-07T03:46:19Z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