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611" documentId="120_S{2AC9BD13-BADA-5192-A53E-5A8FF88502F6}" xr6:coauthVersionLast="47" xr6:coauthVersionMax="47" xr10:uidLastSave="{0BF70E46-2324-47E9-8E6C-AEBA2A61BC40}"/>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1" i="4"/>
  <c r="J6" i="4"/>
  <c r="B3" i="4"/>
  <c r="I3" i="4"/>
  <c r="J3" i="4"/>
  <c r="L3" i="4"/>
  <c r="B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4" i="2"/>
  <c r="G4" i="2"/>
  <c r="I4" i="2"/>
  <c r="J4" i="2"/>
  <c r="L4"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<sst xmlns="http://schemas.openxmlformats.org/spreadsheetml/2006/main" count="180285" uniqueCount="39126">
  <si>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</si>
  <si>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</si>
  <si>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</si>
  <si>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</si>
  <si>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</si>
  <si>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</si>
  <si>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</si>
  <si>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</si>
  <si>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</si>
  <si>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</si>
  <si>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</si>
  <si>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</si>
  <si>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</si>
  <si>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</si>
  <si>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</si>
  <si>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</si>
  <si>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</si>
  <si>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</si>
  <si>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</si>
  <si>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</si>
  <si>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</si>
  <si>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</si>
  <si>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</si>
  <si>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</si>
  <si>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</si>
  <si>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</si>
  <si>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</si>
  <si>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</si>
  <si>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</si>
  <si>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</si>
  <si>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</si>
  <si>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</si>
  <si>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</si>
  <si>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</si>
  <si>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</si>
  <si>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</si>
  <si>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</si>
  <si>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</si>
  <si>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</si>
  <si>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</si>
  <si>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</si>
  <si>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</si>
  <si>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</si>
  <si>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</si>
  <si>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</si>
  <si>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</si>
  <si>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</si>
  <si>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</si>
  <si>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</si>
  <si>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</si>
  <si>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</si>
  <si>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</si>
  <si>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</si>
  <si>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</si>
  <si>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</si>
  <si>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</si>
  <si>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</si>
  <si>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</si>
  <si>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</si>
  <si>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</si>
  <si>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</si>
  <si>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</si>
  <si>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</si>
  <si>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</si>
  <si>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</si>
  <si>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</si>
  <si>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</si>
  <si>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</si>
  <si>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</si>
  <si>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</si>
  <si>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</si>
  <si>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</si>
  <si>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</si>
  <si>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</si>
  <si>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</si>
  <si>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</si>
  <si>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</si>
  <si>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</si>
  <si>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</si>
  <si>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</si>
  <si>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</si>
  <si>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</si>
  <si>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</si>
  <si>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</si>
  <si>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</si>
  <si>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</si>
  <si>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</si>
  <si>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</si>
  <si>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</si>
  <si>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</si>
  <si>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</si>
  <si>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</si>
  <si>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</si>
  <si>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</si>
  <si>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</si>
  <si>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</si>
  <si>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</si>
  <si>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</si>
  <si>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</si>
  <si>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</si>
  <si>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</si>
  <si>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</si>
  <si>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</si>
  <si>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</si>
  <si>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</si>
  <si>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</si>
  <si>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</si>
  <si>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</si>
  <si>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</si>
  <si>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</si>
  <si>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</si>
  <si>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</si>
  <si>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</si>
  <si>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</si>
  <si>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</si>
  <si>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</si>
  <si>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</si>
  <si>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</si>
  <si>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</si>
  <si>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</si>
  <si>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</si>
  <si>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</si>
  <si>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</si>
  <si>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</si>
  <si>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</si>
  <si>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</si>
  <si>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</si>
  <si>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</si>
  <si>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</si>
  <si>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</si>
  <si>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</si>
  <si>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</si>
  <si>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</si>
  <si>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</si>
  <si>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</si>
  <si>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</si>
  <si>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</si>
  <si>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</si>
  <si>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</si>
  <si>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</si>
  <si>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</si>
  <si>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</si>
  <si>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</si>
  <si>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</si>
  <si>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</si>
  <si>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</si>
  <si>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</si>
  <si>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</si>
  <si>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</si>
  <si>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</si>
  <si>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</si>
  <si>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</si>
  <si>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</si>
  <si>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</si>
  <si>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</si>
  <si>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</si>
  <si>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</si>
  <si>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</si>
  <si>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</si>
  <si>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</si>
  <si>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</si>
  <si>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</si>
  <si>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</si>
  <si>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</si>
  <si>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</si>
  <si>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</si>
  <si>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</si>
  <si>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</si>
  <si>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</si>
  <si>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</si>
  <si>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</si>
  <si>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</si>
  <si>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</si>
  <si>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</si>
  <si>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</si>
  <si>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</si>
  <si>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</si>
  <si>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</si>
  <si>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</si>
  <si>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</si>
  <si>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</si>
  <si>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</si>
  <si>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</si>
  <si>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</si>
  <si>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</si>
  <si>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</si>
  <si>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</si>
  <si>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</si>
  <si>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</si>
  <si>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</si>
  <si>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</si>
  <si>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</si>
  <si>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</si>
  <si>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</si>
  <si>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</si>
  <si>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</si>
  <si>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</si>
  <si>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</si>
  <si>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</si>
  <si>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</si>
  <si>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</si>
  <si>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</si>
  <si>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</si>
  <si>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</si>
  <si>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</si>
  <si>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</si>
  <si>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</si>
  <si>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</si>
  <si>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</si>
  <si>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</si>
  <si>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</si>
  <si>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</si>
  <si>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</si>
  <si>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</si>
  <si>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</si>
  <si>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</si>
  <si>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</si>
  <si>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</si>
  <si>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</si>
  <si>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</si>
  <si>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</si>
  <si>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</si>
  <si>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</si>
  <si>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</si>
  <si>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</si>
  <si>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</si>
  <si>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</si>
  <si>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</si>
  <si>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</si>
  <si>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</si>
  <si>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</si>
  <si>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</si>
  <si>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</si>
  <si>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</si>
  <si>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</si>
  <si>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</si>
  <si>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</si>
  <si>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</si>
  <si>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</si>
  <si>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</si>
  <si>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</si>
  <si>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</si>
  <si>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</si>
  <si>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</si>
  <si>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</si>
  <si>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</si>
  <si>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</si>
  <si>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</si>
  <si>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</si>
  <si>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</si>
  <si>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</si>
  <si>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</si>
  <si>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</si>
  <si>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</si>
  <si>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</si>
  <si>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</si>
  <si>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</si>
  <si>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</si>
  <si>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</si>
  <si>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</si>
  <si>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</si>
  <si>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</si>
  <si>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</si>
  <si>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</si>
  <si>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</si>
  <si>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</si>
  <si>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</si>
  <si>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</si>
  <si>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</si>
  <si>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</si>
  <si>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</si>
  <si>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</si>
  <si>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</si>
  <si>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</si>
  <si>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</si>
  <si>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</si>
  <si>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</si>
  <si>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</si>
  <si>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</si>
  <si>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</si>
  <si>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</si>
  <si>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</si>
  <si>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</si>
  <si>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</si>
  <si>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</si>
  <si>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</si>
  <si>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</si>
  <si>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</si>
  <si>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</si>
  <si>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</si>
  <si>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</si>
  <si>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</si>
  <si>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</si>
  <si>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</si>
  <si>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</si>
  <si>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</si>
  <si>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</si>
  <si>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</si>
  <si>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</si>
  <si>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</si>
  <si>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</si>
  <si>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</si>
  <si>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</si>
  <si>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</si>
  <si>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</si>
  <si>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</si>
  <si>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</si>
  <si>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</si>
  <si>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</si>
  <si>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</si>
  <si>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</si>
  <si>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</si>
  <si>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</si>
  <si>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</si>
  <si>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</si>
  <si>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</si>
  <si>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</si>
  <si>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</si>
  <si>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</si>
  <si>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</si>
  <si>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</si>
  <si>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</si>
  <si>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</si>
  <si>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</si>
  <si>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</si>
  <si>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</si>
  <si>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</si>
  <si>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</si>
  <si>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</si>
  <si>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</si>
  <si>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</si>
  <si>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</si>
  <si>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</si>
  <si>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</si>
  <si>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</si>
  <si>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</si>
  <si>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</si>
  <si>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</si>
  <si>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</si>
  <si>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</si>
  <si>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</si>
  <si>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</si>
  <si>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</si>
  <si>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</si>
  <si>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</si>
  <si>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</si>
  <si>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</si>
  <si>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</si>
  <si>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</si>
  <si>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</si>
  <si>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</si>
  <si>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</si>
  <si>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</si>
  <si>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</si>
  <si>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</si>
  <si>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</si>
  <si>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</si>
  <si>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</si>
  <si>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</si>
  <si>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</si>
  <si>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</si>
  <si>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</si>
  <si>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</si>
  <si>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</si>
  <si>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</si>
  <si>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</si>
  <si>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</si>
  <si>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</si>
  <si>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</si>
  <si>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</si>
  <si>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</si>
  <si>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</si>
  <si>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</si>
  <si>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</si>
  <si>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</si>
  <si>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</si>
  <si>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</si>
  <si>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</si>
  <si>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</si>
  <si>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</si>
  <si>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</si>
  <si>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</si>
  <si>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</si>
  <si>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</si>
  <si>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</si>
  <si>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</si>
  <si>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</si>
  <si>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</si>
  <si>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</si>
  <si>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</si>
  <si>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</si>
  <si>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</si>
  <si>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</si>
  <si>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</si>
  <si>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</si>
  <si>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</si>
  <si>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</si>
  <si>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</si>
  <si>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</si>
  <si>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</si>
  <si>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</si>
  <si>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</si>
  <si>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</si>
  <si>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</si>
  <si>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</si>
  <si>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</si>
  <si>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</si>
  <si>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</si>
  <si>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</si>
  <si>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</si>
  <si>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</si>
  <si>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</si>
  <si>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</si>
  <si>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</si>
  <si>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</si>
  <si>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</si>
  <si>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</si>
  <si>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</si>
  <si>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</si>
  <si>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</si>
  <si>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</si>
  <si>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</si>
  <si>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</si>
  <si>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</si>
  <si>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</si>
  <si>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</si>
  <si>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</si>
  <si>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</si>
  <si>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</si>
  <si>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</si>
  <si>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</si>
  <si>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</si>
  <si>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</si>
  <si>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</si>
  <si>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</si>
  <si>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</si>
  <si>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</si>
  <si>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</si>
  <si>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</si>
  <si>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</si>
  <si>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</si>
  <si>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</si>
  <si>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</si>
  <si>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</si>
  <si>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</si>
  <si>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</si>
  <si>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</si>
  <si>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</si>
  <si>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</si>
  <si>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</si>
  <si>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</si>
  <si>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</si>
  <si>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</si>
  <si>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</si>
  <si>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</si>
  <si>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</si>
  <si>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</si>
  <si>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</si>
  <si>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</si>
  <si>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</si>
  <si>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</si>
  <si>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</si>
  <si>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</si>
  <si>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</si>
  <si>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</si>
  <si>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</si>
  <si>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</si>
  <si>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</si>
  <si>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</si>
  <si>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</si>
  <si>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</si>
  <si>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</si>
  <si>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</si>
  <si>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</si>
  <si>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</si>
  <si>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</si>
  <si>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</si>
  <si>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</si>
  <si>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</si>
  <si>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</si>
  <si>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</si>
  <si>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</si>
  <si>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</si>
  <si>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</si>
  <si>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</si>
  <si>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</si>
  <si>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</si>
  <si>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</si>
  <si>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</si>
  <si>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</si>
  <si>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</si>
  <si>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</si>
  <si>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</si>
  <si>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</si>
  <si>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</si>
  <si>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</si>
  <si>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</si>
  <si>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</si>
  <si>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</si>
  <si>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</si>
  <si>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</si>
  <si>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</si>
  <si>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</si>
  <si>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</si>
  <si>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</si>
  <si>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</si>
  <si>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</si>
  <si>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</si>
  <si>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</si>
  <si>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</si>
  <si>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</si>
  <si>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</si>
  <si>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</si>
  <si>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</si>
  <si>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</si>
  <si>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</si>
  <si>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</si>
  <si>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</si>
  <si>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</si>
  <si>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</si>
  <si>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</si>
  <si>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</si>
  <si>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</si>
  <si>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</si>
  <si>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</si>
  <si>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</si>
  <si>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</si>
  <si>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</si>
  <si>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</si>
  <si>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</si>
  <si>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</si>
  <si>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</si>
  <si>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</si>
  <si>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</si>
  <si>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</si>
  <si>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</si>
  <si>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</si>
  <si>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</si>
  <si>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</si>
  <si>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</si>
  <si>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</si>
  <si>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</si>
  <si>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</si>
  <si>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</si>
  <si>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</si>
  <si>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</si>
  <si>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</si>
  <si>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</si>
  <si>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</si>
  <si>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</si>
  <si>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</si>
  <si>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</si>
  <si>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</si>
  <si>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</si>
  <si>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</si>
  <si>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</si>
  <si>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</si>
  <si>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</si>
  <si>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</si>
  <si>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</si>
  <si>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</si>
  <si>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</si>
  <si>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</si>
  <si>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</si>
  <si>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</si>
  <si>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</si>
  <si>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</si>
  <si>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</si>
  <si>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</si>
  <si>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</si>
  <si>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</si>
  <si>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</si>
  <si>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</si>
  <si>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</si>
  <si>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</si>
  <si>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</si>
  <si>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</si>
  <si>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</si>
  <si>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</si>
  <si>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</si>
  <si>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</si>
  <si>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</si>
  <si>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</si>
  <si>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</si>
  <si>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</si>
  <si>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</si>
  <si>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</si>
  <si>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</si>
  <si>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</si>
  <si>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</si>
  <si>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</si>
  <si>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</si>
  <si>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</si>
  <si>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</si>
  <si>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</si>
  <si>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</si>
  <si>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</si>
  <si>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</si>
  <si>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</si>
  <si>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</si>
  <si>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</si>
  <si>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</si>
  <si>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</si>
  <si>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</si>
  <si>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</si>
  <si>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</si>
  <si>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</si>
  <si>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</si>
  <si>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</si>
  <si>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</si>
  <si>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</si>
  <si>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</si>
  <si>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</si>
  <si>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</si>
  <si>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</si>
  <si>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</si>
  <si>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</si>
  <si>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</si>
  <si>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</si>
  <si>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</si>
  <si>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</si>
  <si>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</si>
  <si>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</si>
  <si>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</si>
  <si>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</si>
  <si>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</si>
  <si>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</si>
  <si>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</si>
  <si>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</si>
  <si>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</si>
  <si>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</si>
  <si>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</si>
  <si>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</si>
  <si>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</si>
  <si>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</si>
  <si>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</si>
  <si>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</si>
  <si>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</si>
  <si>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</si>
  <si>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</si>
  <si>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</si>
  <si>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</si>
  <si>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</si>
  <si>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</si>
  <si>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</si>
  <si>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</si>
  <si>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</si>
  <si>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</si>
  <si>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</si>
  <si>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</si>
  <si>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</si>
  <si>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</si>
  <si>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</si>
  <si>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</si>
  <si>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</si>
  <si>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</si>
  <si>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</si>
  <si>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</si>
  <si>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</si>
  <si>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</si>
  <si>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</si>
  <si>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</si>
  <si>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</si>
  <si>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</si>
  <si>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</si>
  <si>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</si>
  <si>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</si>
  <si>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</si>
  <si>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</si>
  <si>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</si>
  <si>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</si>
  <si>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</si>
  <si>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</si>
  <si>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</si>
  <si>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</si>
  <si>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</si>
  <si>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</si>
  <si>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</si>
  <si>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</si>
  <si>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</si>
  <si>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</si>
  <si>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</si>
  <si>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</si>
  <si>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</si>
  <si>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</si>
  <si>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</si>
  <si>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</si>
  <si>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</si>
  <si>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</si>
  <si>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</si>
  <si>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</si>
  <si>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</si>
  <si>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</si>
  <si>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</si>
  <si>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</si>
  <si>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</si>
  <si>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</si>
  <si>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</si>
  <si>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</si>
  <si>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</si>
  <si>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</si>
  <si>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</si>
  <si>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</si>
  <si>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</si>
  <si>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</si>
  <si>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</si>
  <si>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</si>
  <si>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</si>
  <si>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</si>
  <si>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</si>
  <si>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</si>
  <si>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</si>
  <si>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</si>
  <si>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</si>
  <si>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</si>
  <si>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</si>
  <si>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</si>
  <si>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</si>
  <si>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</si>
  <si>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</si>
  <si>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</si>
  <si>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</si>
  <si>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</si>
  <si>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</si>
  <si>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</si>
  <si>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</si>
  <si>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</si>
  <si>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</si>
  <si>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</si>
  <si>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</si>
  <si>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</si>
  <si>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</si>
  <si>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</si>
  <si>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</si>
  <si>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</si>
  <si>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</si>
  <si>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</si>
  <si>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</si>
  <si>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</si>
  <si>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</si>
  <si>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</si>
  <si>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</si>
  <si>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</si>
  <si>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</si>
  <si>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</si>
  <si>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</si>
  <si>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</si>
  <si>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</si>
  <si>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</si>
  <si>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</si>
  <si>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</si>
  <si>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</si>
  <si>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</si>
  <si>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</si>
  <si>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</si>
  <si>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</si>
  <si>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</si>
  <si>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</si>
  <si>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</si>
  <si>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</si>
  <si>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</si>
  <si>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</si>
  <si>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</si>
  <si>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</si>
  <si>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</si>
  <si>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</si>
  <si>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</si>
  <si>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</si>
  <si>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</si>
  <si>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</si>
  <si>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</si>
  <si>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</si>
  <si>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</si>
  <si>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</si>
  <si>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</si>
  <si>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</si>
  <si>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</si>
  <si>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</si>
  <si>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</si>
  <si>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</si>
  <si>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</si>
  <si>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</si>
  <si>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</si>
  <si>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</si>
  <si>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</si>
  <si>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</si>
  <si>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</si>
  <si>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</si>
  <si>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</si>
  <si>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</si>
  <si>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</si>
  <si>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</si>
  <si>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</si>
  <si>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</si>
  <si>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</si>
  <si>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</si>
  <si>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</si>
  <si>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</si>
  <si>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</si>
  <si>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</si>
  <si>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</si>
  <si>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</si>
  <si>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</si>
  <si>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</si>
  <si>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</si>
  <si>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</si>
  <si>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</si>
  <si>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</si>
  <si>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</si>
  <si>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</si>
  <si>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</si>
  <si>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</si>
  <si>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</si>
  <si>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</si>
  <si>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</si>
  <si>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</si>
  <si>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</si>
  <si>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</si>
  <si>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</si>
  <si>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</si>
  <si>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</si>
  <si>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</si>
  <si>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</si>
  <si>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</si>
  <si>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</si>
  <si>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</si>
  <si>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</si>
  <si>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</si>
  <si>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</si>
  <si>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</si>
  <si>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</si>
  <si>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</si>
  <si>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</si>
  <si>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</si>
  <si>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</si>
  <si>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</si>
  <si>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</si>
  <si>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</si>
  <si>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</si>
  <si>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</si>
  <si>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</si>
  <si>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</si>
  <si>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</si>
  <si>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</si>
  <si>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</si>
  <si>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</si>
  <si>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</si>
  <si>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</si>
  <si>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</si>
  <si>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</si>
  <si>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</si>
  <si>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</si>
  <si>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</si>
  <si>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</si>
  <si>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</si>
  <si>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</si>
  <si>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</si>
  <si>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</si>
  <si>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</si>
  <si>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</si>
  <si>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</si>
  <si>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</si>
  <si>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</si>
  <si>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</si>
  <si>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</si>
  <si>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</si>
  <si>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</si>
  <si>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</si>
  <si>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</si>
  <si>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</si>
  <si>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</si>
  <si>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</si>
  <si>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</si>
  <si>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</si>
  <si>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</si>
  <si>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</si>
  <si>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</si>
  <si>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</si>
  <si>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</si>
  <si>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</si>
  <si>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</si>
  <si>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</si>
  <si>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</si>
  <si>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</si>
  <si>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</si>
  <si>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</si>
  <si>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</si>
  <si>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</si>
  <si>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</si>
  <si>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</si>
  <si>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</si>
  <si>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</si>
  <si>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</si>
  <si>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</si>
  <si>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</si>
  <si>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</si>
  <si>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</si>
  <si>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</si>
  <si>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</si>
  <si>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</si>
  <si>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</si>
  <si>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</si>
  <si>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</si>
  <si>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</si>
  <si>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</si>
  <si>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</si>
  <si>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</si>
  <si>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</si>
  <si>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</si>
  <si>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</si>
  <si>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</si>
  <si>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</si>
  <si>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</si>
  <si>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</si>
  <si>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</si>
  <si>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</si>
  <si>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</si>
  <si>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</si>
  <si>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</si>
  <si>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</si>
  <si>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</si>
  <si>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</si>
  <si>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</si>
  <si>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</si>
  <si>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</si>
  <si>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</si>
  <si>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</si>
  <si>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</si>
  <si>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</si>
  <si>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</si>
  <si>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</si>
  <si>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</si>
  <si>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</si>
  <si>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</si>
  <si>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</si>
  <si>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</si>
  <si>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</si>
  <si>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</si>
  <si>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</si>
  <si>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</si>
  <si>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</si>
  <si>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</si>
  <si>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</si>
  <si>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</si>
  <si>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</si>
  <si>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</si>
  <si>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</si>
  <si>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</si>
  <si>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</si>
  <si>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</si>
  <si>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</si>
  <si>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</si>
  <si>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</si>
  <si>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</si>
  <si>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</si>
  <si>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</si>
  <si>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</si>
  <si>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</si>
  <si>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</si>
  <si>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</si>
  <si>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</si>
  <si>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</si>
  <si>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</si>
  <si>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</si>
  <si>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</si>
  <si>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</si>
  <si>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</si>
  <si>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</si>
  <si>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</si>
  <si>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</si>
  <si>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</si>
  <si>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</si>
  <si>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</si>
  <si>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</si>
  <si>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</si>
  <si>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</si>
  <si>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</si>
  <si>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</si>
  <si>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</si>
  <si>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</si>
  <si>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</si>
  <si>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</si>
  <si>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</si>
  <si>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</si>
  <si>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</si>
  <si>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</si>
  <si>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</si>
  <si>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</si>
  <si>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</si>
  <si>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</si>
  <si>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</si>
  <si>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</si>
  <si>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</si>
  <si>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</si>
  <si>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</si>
  <si>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</si>
  <si>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</si>
  <si>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</si>
  <si>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</si>
  <si>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</si>
  <si>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</si>
  <si>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</si>
  <si>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</si>
  <si>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</si>
  <si>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</si>
  <si>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</si>
  <si>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</si>
  <si>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</si>
  <si>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</si>
  <si>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</si>
  <si>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</si>
  <si>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</si>
  <si>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</si>
  <si>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</si>
  <si>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</si>
  <si>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</si>
  <si>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</si>
  <si>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</si>
  <si>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</si>
  <si>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</si>
  <si>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</si>
  <si>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</si>
  <si>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</si>
  <si>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</si>
  <si>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</si>
  <si>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</si>
  <si>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</si>
  <si>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</si>
  <si>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</si>
  <si>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</si>
  <si>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</si>
  <si>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</si>
  <si>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</si>
  <si>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</si>
  <si>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</si>
  <si>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</si>
  <si>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</si>
  <si>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</si>
  <si>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</si>
  <si>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</si>
  <si>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</si>
  <si>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</si>
  <si>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</si>
  <si>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</si>
  <si>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</si>
  <si>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</si>
  <si>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</si>
  <si>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</si>
  <si>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</si>
  <si>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</si>
  <si>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</si>
  <si>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</si>
  <si>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</si>
  <si>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</si>
  <si>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</si>
  <si>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</si>
  <si>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</si>
  <si>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</si>
  <si>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</si>
  <si>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</si>
  <si>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</si>
  <si>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</si>
  <si>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</si>
  <si>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</si>
  <si>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</si>
  <si>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</si>
  <si>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</si>
  <si>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</si>
  <si>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</si>
  <si>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</si>
  <si>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</si>
  <si>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</si>
  <si>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</si>
  <si>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</si>
  <si>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</si>
  <si>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</si>
  <si>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</si>
  <si>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</si>
  <si>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</si>
  <si>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</si>
  <si>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</si>
  <si>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</si>
  <si>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</si>
  <si>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</si>
  <si>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</si>
  <si>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</si>
  <si>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</si>
  <si>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</si>
  <si>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</si>
  <si>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</si>
  <si>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</si>
  <si>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</si>
  <si>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</si>
  <si>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</si>
  <si>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</si>
  <si>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</si>
  <si>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</si>
  <si>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</si>
  <si>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</si>
  <si>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</si>
  <si>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</si>
  <si>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</si>
  <si>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</si>
  <si>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</si>
  <si>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</si>
  <si>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</si>
  <si>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</si>
  <si>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</si>
  <si>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</si>
  <si>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</si>
  <si>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</si>
  <si>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</si>
  <si>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</si>
  <si>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</si>
  <si>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</si>
  <si>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</si>
  <si>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</si>
  <si>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</si>
  <si>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</si>
  <si>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</si>
  <si>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</si>
  <si>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</si>
  <si>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</si>
  <si>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</si>
  <si>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</si>
  <si>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</si>
  <si>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</si>
  <si>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</si>
  <si>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</si>
  <si>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</si>
  <si>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</si>
  <si>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</si>
  <si>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</si>
  <si>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</si>
  <si>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</si>
  <si>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</si>
  <si>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</si>
  <si>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</si>
  <si>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</si>
  <si>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</si>
  <si>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</si>
  <si>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</si>
  <si>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</si>
  <si>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</si>
  <si>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</si>
  <si>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</si>
  <si>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</si>
  <si>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</si>
  <si>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</si>
  <si>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</si>
  <si>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</si>
  <si>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</si>
  <si>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</si>
  <si>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</si>
  <si>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</si>
  <si>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</si>
  <si>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</si>
  <si>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</si>
  <si>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</si>
  <si>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</si>
  <si>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</si>
  <si>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</si>
  <si>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</si>
  <si>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</si>
  <si>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</si>
  <si>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</si>
  <si>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</si>
  <si>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</si>
  <si>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</si>
  <si>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</si>
  <si>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</si>
  <si>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</si>
  <si>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</si>
  <si>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</si>
  <si>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</si>
  <si>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</si>
  <si>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</si>
  <si>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</si>
  <si>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</si>
  <si>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</si>
  <si>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</si>
  <si>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</si>
  <si>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</si>
  <si>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</si>
  <si>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</si>
  <si>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</si>
  <si>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</si>
  <si>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</si>
  <si>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</si>
  <si>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</si>
  <si>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</si>
  <si>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</si>
  <si>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</si>
  <si>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</si>
  <si>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</si>
  <si>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</si>
  <si>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</si>
  <si>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</si>
  <si>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</si>
  <si>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</si>
  <si>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</si>
  <si>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</si>
  <si>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</si>
  <si>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</si>
  <si>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</si>
  <si>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</si>
  <si>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</si>
  <si>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</si>
  <si>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</si>
  <si>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</si>
  <si>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</si>
  <si>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</si>
  <si>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</si>
  <si>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</si>
  <si>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</si>
  <si>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</si>
  <si>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</si>
  <si>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</si>
  <si>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</si>
  <si>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</si>
  <si>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</si>
  <si>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</si>
  <si>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</si>
  <si>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</si>
  <si>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</si>
  <si>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</si>
  <si>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</si>
  <si>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</si>
  <si>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</si>
  <si>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</si>
  <si>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</si>
  <si>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</si>
  <si>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</si>
  <si>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</si>
  <si>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</si>
  <si>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</si>
  <si>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</si>
  <si>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</si>
  <si>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</si>
  <si>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</si>
  <si>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</si>
  <si>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</si>
  <si>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</si>
  <si>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</si>
  <si>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</si>
  <si>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</si>
  <si>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</si>
  <si>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</si>
  <si>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</si>
  <si>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</si>
  <si>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</si>
  <si>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</si>
  <si>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</si>
  <si>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</si>
  <si>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</si>
  <si>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</si>
  <si>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</si>
  <si>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</si>
  <si>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</si>
  <si>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</si>
  <si>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</si>
  <si>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</si>
  <si>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</si>
  <si>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</si>
  <si>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</si>
  <si>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</si>
  <si>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</si>
  <si>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</si>
  <si>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</si>
  <si>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</si>
  <si>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</si>
  <si>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</si>
  <si>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</si>
  <si>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</si>
  <si>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</si>
  <si>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</si>
  <si>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</si>
  <si>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</si>
  <si>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</si>
  <si>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</si>
  <si>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</si>
  <si>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</si>
  <si>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</si>
  <si>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</si>
  <si>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</si>
  <si>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</si>
  <si>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</si>
  <si>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</si>
  <si>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</si>
  <si>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</si>
  <si>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</si>
  <si>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</si>
  <si>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</si>
  <si>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</si>
  <si>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</si>
  <si>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</si>
  <si>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</si>
  <si>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</si>
  <si>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</si>
  <si>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</si>
  <si>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</si>
  <si>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</si>
  <si>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</si>
  <si>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</si>
  <si>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</si>
  <si>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</si>
  <si>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</si>
  <si>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</si>
  <si>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</si>
  <si>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</si>
  <si>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</si>
  <si>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</si>
  <si>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</si>
  <si>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</si>
  <si>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</si>
  <si>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</si>
  <si>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</si>
  <si>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</si>
  <si>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</si>
  <si>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</si>
  <si>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</si>
  <si>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</si>
  <si>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</si>
  <si>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</si>
  <si>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</si>
  <si>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</si>
  <si>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</si>
  <si>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</si>
  <si>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</si>
  <si>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</si>
  <si>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</si>
  <si>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</si>
  <si>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</si>
  <si>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</si>
  <si>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</si>
  <si>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</si>
  <si>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</si>
  <si>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</si>
  <si>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</si>
  <si>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</si>
  <si>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</si>
  <si>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</si>
  <si>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</si>
  <si>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</si>
  <si>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</si>
  <si>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</si>
  <si>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</si>
  <si>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</si>
  <si>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</si>
  <si>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</si>
  <si>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</si>
  <si>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</si>
  <si>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</si>
  <si>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</si>
  <si>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</si>
  <si>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</si>
  <si>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</si>
  <si>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</si>
  <si>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</si>
  <si>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</si>
  <si>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</si>
  <si>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</si>
  <si>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</si>
  <si>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</si>
  <si>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</si>
  <si>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</si>
  <si>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</si>
  <si>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</si>
  <si>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</si>
  <si>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</si>
  <si>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</si>
  <si>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</si>
  <si>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</si>
  <si>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</si>
  <si>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</si>
  <si>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</si>
  <si>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</si>
  <si>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</si>
  <si>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</si>
  <si>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</si>
  <si>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</si>
  <si>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</si>
  <si>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</si>
  <si>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</si>
  <si>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</si>
  <si>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</si>
  <si>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</si>
  <si>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</si>
  <si>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</si>
  <si>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</si>
  <si>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</si>
  <si>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</si>
  <si>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</si>
  <si>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</si>
  <si>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</si>
  <si>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</si>
  <si>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</si>
  <si>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</si>
  <si>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</si>
  <si>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</si>
  <si>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</si>
  <si>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</si>
  <si>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</si>
  <si>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</si>
  <si>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</si>
  <si>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</si>
  <si>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</si>
  <si>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</si>
  <si>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</si>
  <si>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</si>
  <si>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</si>
  <si>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</si>
  <si>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</si>
  <si>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</si>
  <si>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</si>
  <si>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</si>
  <si>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</si>
  <si>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</si>
  <si>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</si>
  <si>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</si>
  <si>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</si>
  <si>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</si>
  <si>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</si>
  <si>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</si>
  <si>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</si>
  <si>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</si>
  <si>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</si>
  <si>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</si>
  <si>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</si>
  <si>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</si>
  <si>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</si>
  <si>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</si>
  <si>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</si>
  <si>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</si>
  <si>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</si>
  <si>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</si>
  <si>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</si>
  <si>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</si>
  <si>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</si>
  <si>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</si>
  <si>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</si>
  <si>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</si>
  <si>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</si>
  <si>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</si>
  <si>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</si>
  <si>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</si>
  <si>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</si>
  <si>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</si>
  <si>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</si>
  <si>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</si>
  <si>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</si>
  <si>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</si>
  <si>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</si>
  <si>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</si>
  <si>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</si>
  <si>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</si>
  <si>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</si>
  <si>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</si>
  <si>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</si>
  <si>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</si>
  <si>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</si>
  <si>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</si>
  <si>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</si>
  <si>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</si>
  <si>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</si>
  <si>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</si>
  <si>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</si>
  <si>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</si>
  <si>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</si>
  <si>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</si>
  <si>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</si>
  <si>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</si>
  <si>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</si>
  <si>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</si>
  <si>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</si>
  <si>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</si>
  <si>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</si>
  <si>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</si>
  <si>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</si>
  <si>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</si>
  <si>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</si>
  <si>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</si>
  <si>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</si>
  <si>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</si>
  <si>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</si>
  <si>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</si>
  <si>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</si>
  <si>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</si>
  <si>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</si>
  <si>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</si>
  <si>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</si>
  <si>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</si>
  <si>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</si>
  <si>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</si>
  <si>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</si>
  <si>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</si>
  <si>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</si>
  <si>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</si>
  <si>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</si>
  <si>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</si>
  <si>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</si>
  <si>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</si>
  <si>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</si>
  <si>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</si>
  <si>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</si>
  <si>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</si>
  <si>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</si>
  <si>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</si>
  <si>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</si>
  <si>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</si>
  <si>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</si>
  <si>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</si>
  <si>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</si>
  <si>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</si>
  <si>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</si>
  <si>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</si>
  <si>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</si>
  <si>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</si>
  <si>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</si>
  <si>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</si>
  <si>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</si>
  <si>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</si>
  <si>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</si>
  <si>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</si>
  <si>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</si>
  <si>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</si>
  <si>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</si>
  <si>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</si>
  <si>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</si>
  <si>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</si>
  <si>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</si>
  <si>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</si>
  <si>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</si>
  <si>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</si>
  <si>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</si>
  <si>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</si>
  <si>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</si>
  <si>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</si>
  <si>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</si>
  <si>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</si>
  <si>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</si>
  <si>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</si>
  <si>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</si>
  <si>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</si>
  <si>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</si>
  <si>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</si>
  <si>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</si>
  <si>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</si>
  <si>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</si>
  <si>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</si>
  <si>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</si>
  <si>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</si>
  <si>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</si>
  <si>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</si>
  <si>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</si>
  <si>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</si>
  <si>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</si>
  <si>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</si>
  <si>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</si>
  <si>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</si>
  <si>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</si>
  <si>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</si>
  <si>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</si>
  <si>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</si>
  <si>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</si>
  <si>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</si>
  <si>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</si>
  <si>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</si>
  <si>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</si>
  <si>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</si>
  <si>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</si>
  <si>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</si>
  <si>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</si>
  <si>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</si>
  <si>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</si>
  <si>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</si>
  <si>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</si>
  <si>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</si>
  <si>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</si>
  <si>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</si>
  <si>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</si>
  <si>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</si>
  <si>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</si>
  <si>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</si>
  <si>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</si>
  <si>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</si>
  <si>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</si>
  <si>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</si>
  <si>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</si>
  <si>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</si>
  <si>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</si>
  <si>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</si>
  <si>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</si>
  <si>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</si>
  <si>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</si>
  <si>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</si>
  <si>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</si>
  <si>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</si>
  <si>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</si>
  <si>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</si>
  <si>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</si>
  <si>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</si>
  <si>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</si>
  <si>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</si>
  <si>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</si>
  <si>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</si>
  <si>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</si>
  <si>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</si>
  <si>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</si>
  <si>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</si>
  <si>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</si>
  <si>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</si>
  <si>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</si>
  <si>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</si>
  <si>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</si>
  <si>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</si>
  <si>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</si>
  <si>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</si>
  <si>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</si>
  <si>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</si>
  <si>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</si>
  <si>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</si>
  <si>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</si>
  <si>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</si>
  <si>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</si>
  <si>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</si>
  <si>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</si>
  <si>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</si>
  <si>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</si>
  <si>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</si>
  <si>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</si>
  <si>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</si>
  <si>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</si>
  <si>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</si>
  <si>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</si>
  <si>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</si>
  <si>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</si>
  <si>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</si>
  <si>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</si>
  <si>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</si>
  <si>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</si>
  <si>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</si>
  <si>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</si>
  <si>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</si>
  <si>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</si>
  <si>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</si>
  <si>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</si>
  <si>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</si>
  <si>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</si>
  <si>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</si>
  <si>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</si>
  <si>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</si>
  <si>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</si>
  <si>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</si>
  <si>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</si>
  <si>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</si>
  <si>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</si>
  <si>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</si>
  <si>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</si>
  <si>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</si>
  <si>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</si>
  <si>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</si>
  <si>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</si>
  <si>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</si>
  <si>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</si>
  <si>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</si>
  <si>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</si>
  <si>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</si>
  <si>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</si>
  <si>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</si>
  <si>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</si>
  <si>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</si>
  <si>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</si>
  <si>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</si>
  <si>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</si>
  <si>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</si>
  <si>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</si>
  <si>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</si>
  <si>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</si>
  <si>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</si>
  <si>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</si>
  <si>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</si>
  <si>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</si>
  <si>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</si>
  <si>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</si>
  <si>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</si>
  <si>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</si>
  <si>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</si>
  <si>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</si>
  <si>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</si>
  <si>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</si>
  <si>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</si>
  <si>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</si>
  <si>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</si>
  <si>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</si>
  <si>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</si>
  <si>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</si>
  <si>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</si>
  <si>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</si>
  <si>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</si>
  <si>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</si>
  <si>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</si>
  <si>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</si>
  <si>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</si>
  <si>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</si>
  <si>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</si>
  <si>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</si>
  <si>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</si>
  <si>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</si>
  <si>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</si>
  <si>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</si>
  <si>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</si>
  <si>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</si>
  <si>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</si>
  <si>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</si>
  <si>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</si>
  <si>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</si>
  <si>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</si>
  <si>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</si>
  <si>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</si>
  <si>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</si>
  <si>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</si>
  <si>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</si>
  <si>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</si>
  <si>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</si>
  <si>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</si>
  <si>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</si>
  <si>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</si>
  <si>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</si>
  <si>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</si>
  <si>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</si>
  <si>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</si>
  <si>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</si>
  <si>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</si>
  <si>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</si>
  <si>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</si>
  <si>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</si>
  <si>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</si>
  <si>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</si>
  <si>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</si>
  <si>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</si>
  <si>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</si>
  <si>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</si>
  <si>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</si>
  <si>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</si>
  <si>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</si>
  <si>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</si>
  <si>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</si>
  <si>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</si>
  <si>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</si>
  <si>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</si>
  <si>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</si>
  <si>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</si>
  <si>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</si>
  <si>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</si>
  <si>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</si>
  <si>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</si>
  <si>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</si>
  <si>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</si>
  <si>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</si>
  <si>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</si>
  <si>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</si>
  <si>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</si>
  <si>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</si>
  <si>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</si>
  <si>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</si>
  <si>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</si>
  <si>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</si>
  <si>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</si>
  <si>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</si>
  <si>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</si>
  <si>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</si>
  <si>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</si>
  <si>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</si>
  <si>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</si>
  <si>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</si>
  <si>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</si>
  <si>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</si>
  <si>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</si>
  <si>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</si>
  <si>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</si>
  <si>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</si>
  <si>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</si>
  <si>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</si>
  <si>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</si>
  <si>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</si>
  <si>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</si>
  <si>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</si>
  <si>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</si>
  <si>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</si>
  <si>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</si>
  <si>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</si>
  <si>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</si>
  <si>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</si>
  <si>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</si>
  <si>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</si>
  <si>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</si>
  <si>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</si>
  <si>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</si>
  <si>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</si>
  <si>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</si>
  <si>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</si>
  <si>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</si>
  <si>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</si>
  <si>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</si>
  <si>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</si>
  <si>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</si>
  <si>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</si>
  <si>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</si>
  <si>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</si>
  <si>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</si>
  <si>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</si>
  <si>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</si>
  <si>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</si>
  <si>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</si>
  <si>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</si>
  <si>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</si>
  <si>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</si>
  <si>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</si>
  <si>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</si>
  <si>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</si>
  <si>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</si>
  <si>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</si>
  <si>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</si>
  <si>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</si>
  <si>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</si>
  <si>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</si>
  <si>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</si>
  <si>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</si>
  <si>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</si>
  <si>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</si>
  <si>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</si>
  <si>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</si>
  <si>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</si>
  <si>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</si>
  <si>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</si>
  <si>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</si>
  <si>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</si>
  <si>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</si>
  <si>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</si>
  <si>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</si>
  <si>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</si>
  <si>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</si>
  <si>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</si>
  <si>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</si>
  <si>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</si>
  <si>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</si>
  <si>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</si>
  <si>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</si>
  <si>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</si>
  <si>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</si>
  <si>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</si>
  <si>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</si>
  <si>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</si>
  <si>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</si>
  <si>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</si>
  <si>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</si>
  <si>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</si>
  <si>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</si>
  <si>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</si>
  <si>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</si>
  <si>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</si>
  <si>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</si>
  <si>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</si>
  <si>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</si>
  <si>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</si>
  <si>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</si>
  <si>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</si>
  <si>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</si>
  <si>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</si>
  <si>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</si>
  <si>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</si>
  <si>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</si>
  <si>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</si>
  <si>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</si>
  <si>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</si>
  <si>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</si>
  <si>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</si>
  <si>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</si>
  <si>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</si>
  <si>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</si>
  <si>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</si>
  <si>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</si>
  <si>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</si>
  <si>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</si>
  <si>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</si>
  <si>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</si>
  <si>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</si>
  <si>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</si>
  <si>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</si>
  <si>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</si>
  <si>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</si>
  <si>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</si>
  <si>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</si>
  <si>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</si>
  <si>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</si>
  <si>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</si>
  <si>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</si>
  <si>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</si>
  <si>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</si>
  <si>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</si>
  <si>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</si>
  <si>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</si>
  <si>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</si>
  <si>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</si>
  <si>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</si>
  <si>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</si>
  <si>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</si>
  <si>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</si>
  <si>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</si>
  <si>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</si>
  <si>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</si>
  <si>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</si>
  <si>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</si>
  <si>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</si>
  <si>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</si>
  <si>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</si>
  <si>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</si>
  <si>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</si>
  <si>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</si>
  <si>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</si>
  <si>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</si>
  <si>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</si>
  <si>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</si>
  <si>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</si>
  <si>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</si>
  <si>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</si>
  <si>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</si>
  <si>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</si>
  <si>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</si>
  <si>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</si>
  <si>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</si>
  <si>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</si>
  <si>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</si>
  <si>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</si>
  <si>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</si>
  <si>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</si>
  <si>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</si>
  <si>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</si>
  <si>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</si>
  <si>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</si>
  <si>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</si>
  <si>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</si>
  <si>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</si>
  <si>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</si>
  <si>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</si>
  <si>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</si>
  <si>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</si>
  <si>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</si>
  <si>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</si>
  <si>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</si>
  <si>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</si>
  <si>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</si>
  <si>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</si>
  <si>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</si>
  <si>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</si>
  <si>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</si>
  <si>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</si>
  <si>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</si>
  <si>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</si>
  <si>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</si>
  <si>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</si>
  <si>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</si>
  <si>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</si>
  <si>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</si>
  <si>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</si>
  <si>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</si>
  <si>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</si>
  <si>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</si>
  <si>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</si>
  <si>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</si>
  <si>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</si>
  <si>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</si>
  <si>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</si>
  <si>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</si>
  <si>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</si>
  <si>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</si>
  <si>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</si>
  <si>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</si>
  <si>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</si>
  <si>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</si>
  <si>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</si>
  <si>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</si>
  <si>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</si>
  <si>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</si>
  <si>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</si>
  <si>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</si>
  <si>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</si>
  <si>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</si>
  <si>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</si>
  <si>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</si>
  <si>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</si>
  <si>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</si>
  <si>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</si>
  <si>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</si>
  <si>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</si>
  <si>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</si>
  <si>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</si>
  <si>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</si>
  <si>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</si>
  <si>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</si>
  <si>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</si>
  <si>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</si>
  <si>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</si>
  <si>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</si>
  <si>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</si>
  <si>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</si>
  <si>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</si>
  <si>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</si>
  <si>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</si>
  <si>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</si>
  <si>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</si>
  <si>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</si>
  <si>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</si>
  <si>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</si>
  <si>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</si>
  <si>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</si>
  <si>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</si>
  <si>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</si>
  <si>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</si>
  <si>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</si>
  <si>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</si>
  <si>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</si>
  <si>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</si>
  <si>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</si>
  <si>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</si>
  <si>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</si>
  <si>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</si>
  <si>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</si>
  <si>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</si>
  <si>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</si>
  <si>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</si>
  <si>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</si>
  <si>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</si>
  <si>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</si>
  <si>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</si>
  <si>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</si>
  <si>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</si>
  <si>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</si>
  <si>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</si>
  <si>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</si>
  <si>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</si>
  <si>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</si>
  <si>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</si>
  <si>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</si>
  <si>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</si>
  <si>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</si>
  <si>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</si>
  <si>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</si>
  <si>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</si>
  <si>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</si>
  <si>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</si>
  <si>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</si>
  <si>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</si>
  <si>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</si>
  <si>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</si>
  <si>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</si>
  <si>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</si>
  <si>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</si>
  <si>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</si>
  <si>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</si>
  <si>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</si>
  <si>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</si>
  <si>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</si>
  <si>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</si>
  <si>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</si>
  <si>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</si>
  <si>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</si>
  <si>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</si>
  <si>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</si>
  <si>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</si>
  <si>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</si>
  <si>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</si>
  <si>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</si>
  <si>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</si>
  <si>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</si>
  <si>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</si>
  <si>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</si>
  <si>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</si>
  <si>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</si>
  <si>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</si>
  <si>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</si>
  <si>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</si>
  <si>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</si>
  <si>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</si>
  <si>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</si>
  <si>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</si>
  <si>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</si>
  <si>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</si>
  <si>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</si>
  <si>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</si>
  <si>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</si>
  <si>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</si>
  <si>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</si>
  <si>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</si>
  <si>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</si>
  <si>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</si>
  <si>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</si>
  <si>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</si>
  <si>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</si>
  <si>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</si>
  <si>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</si>
  <si>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</si>
  <si>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</si>
  <si>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</si>
  <si>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</si>
  <si>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</si>
  <si>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</si>
  <si>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</si>
  <si>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</si>
  <si>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</si>
  <si>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</si>
  <si>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</si>
  <si>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</si>
  <si>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</si>
  <si>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</si>
  <si>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</si>
  <si>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</si>
  <si>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</si>
  <si>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</si>
  <si>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</si>
  <si>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</si>
  <si>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</si>
  <si>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</si>
  <si>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</si>
  <si>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</si>
  <si>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</si>
  <si>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</si>
  <si>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</si>
  <si>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</si>
  <si>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</si>
  <si>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</si>
  <si>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</si>
  <si>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</si>
  <si>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</si>
  <si>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</si>
  <si>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</si>
  <si>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</si>
  <si>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</si>
  <si>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</si>
  <si>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</si>
  <si>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</si>
  <si>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</si>
  <si>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</si>
  <si>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</si>
  <si>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</si>
  <si>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</si>
  <si>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</si>
  <si>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</si>
  <si>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</si>
  <si>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</si>
  <si>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</si>
  <si>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</si>
  <si>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</si>
  <si>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</si>
  <si>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</si>
  <si>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</si>
  <si>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</si>
  <si>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</si>
  <si>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</si>
  <si>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</si>
  <si>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</si>
  <si>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</si>
  <si>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</si>
  <si>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</si>
  <si>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</si>
  <si>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</si>
  <si>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</si>
  <si>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</si>
  <si>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</si>
  <si>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</si>
  <si>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</si>
  <si>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</si>
  <si>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</si>
  <si>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</si>
  <si>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</si>
  <si>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</si>
  <si>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</si>
  <si>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</si>
  <si>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</si>
  <si>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</si>
  <si>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</si>
  <si>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</si>
  <si>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</si>
  <si>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</si>
  <si>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</si>
  <si>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</si>
  <si>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</si>
  <si>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</si>
  <si>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</si>
  <si>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</si>
  <si>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</si>
  <si>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</si>
  <si>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</si>
  <si>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</si>
  <si>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</si>
  <si>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</si>
  <si>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</si>
  <si>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</si>
  <si>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</si>
  <si>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</si>
  <si>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</si>
  <si>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</si>
  <si>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</si>
  <si>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</si>
  <si>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</si>
  <si>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</si>
  <si>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</si>
  <si>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</si>
  <si>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</si>
  <si>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</si>
  <si>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</si>
  <si>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</si>
  <si>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</si>
  <si>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</si>
  <si>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</si>
  <si>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</si>
  <si>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</si>
  <si>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</si>
  <si>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</si>
  <si>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</si>
  <si>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</si>
  <si>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</si>
  <si>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</si>
  <si>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</si>
  <si>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</si>
  <si>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</si>
  <si>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</si>
  <si>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</si>
  <si>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</si>
  <si>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</si>
  <si>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</si>
  <si>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</si>
  <si>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</si>
  <si>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</si>
  <si>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</si>
  <si>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</si>
  <si>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</si>
  <si>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</si>
  <si>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</si>
  <si>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</si>
  <si>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</si>
  <si>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</si>
  <si>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</si>
  <si>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</si>
  <si>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</si>
  <si>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</si>
  <si>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</si>
  <si>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</si>
  <si>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</si>
  <si>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</si>
  <si>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</si>
  <si>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</si>
  <si>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</si>
  <si>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</si>
  <si>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</si>
  <si>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</si>
  <si>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</si>
  <si>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</si>
  <si>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</si>
  <si>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</si>
  <si>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</si>
  <si>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</si>
  <si>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</si>
  <si>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</si>
  <si>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</si>
  <si>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</si>
  <si>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</si>
  <si>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</si>
  <si>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</si>
  <si>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</si>
  <si>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</si>
  <si>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</si>
  <si>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</si>
  <si>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</si>
  <si>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</si>
  <si>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</si>
  <si>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</si>
  <si>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</si>
  <si>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</si>
  <si>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</si>
  <si>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</si>
  <si>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</si>
  <si>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</si>
  <si>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</si>
  <si>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</si>
  <si>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</si>
  <si>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</si>
  <si>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</si>
  <si>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</si>
  <si>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</si>
  <si>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</si>
  <si>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</si>
  <si>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</si>
  <si>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</si>
  <si>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</si>
  <si>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</si>
  <si>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</si>
  <si>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</si>
  <si>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</si>
  <si>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</si>
  <si>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</si>
  <si>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</si>
  <si>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</si>
  <si>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</si>
  <si>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</si>
  <si>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</si>
  <si>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</si>
  <si>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</si>
  <si>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</si>
  <si>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</si>
  <si>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</si>
  <si>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</si>
  <si>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</si>
  <si>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</si>
  <si>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</si>
  <si>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</si>
  <si>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</si>
  <si>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</si>
  <si>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</si>
  <si>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</si>
  <si>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</si>
  <si>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</si>
  <si>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</si>
  <si>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</si>
  <si>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</si>
  <si>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</si>
  <si>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</si>
  <si>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</si>
  <si>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</si>
  <si>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</si>
  <si>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</si>
  <si>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</si>
  <si>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</si>
  <si>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</si>
  <si>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</si>
  <si>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</si>
  <si>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</si>
  <si>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</si>
  <si>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</si>
  <si>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</si>
  <si>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</si>
  <si>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</si>
  <si>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</si>
  <si>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</si>
  <si>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</si>
  <si>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</si>
  <si>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</si>
  <si>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</si>
  <si>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</si>
  <si>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</si>
  <si>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</si>
  <si>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</si>
  <si>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</si>
  <si>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</si>
  <si>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</si>
  <si>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</si>
  <si>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</si>
  <si>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</si>
  <si>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</si>
  <si>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</si>
  <si>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</si>
  <si>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</si>
  <si>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</si>
  <si>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</si>
  <si>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</si>
  <si>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</si>
  <si>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</si>
  <si>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</si>
  <si>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</si>
  <si>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</si>
  <si>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</si>
  <si>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</si>
  <si>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</si>
  <si>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</si>
  <si>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</si>
  <si>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</si>
  <si>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</si>
  <si>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</si>
  <si>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</si>
  <si>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</si>
  <si>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</si>
  <si>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</si>
  <si>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</si>
  <si>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</si>
  <si>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</si>
  <si>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</si>
  <si>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</si>
  <si>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</si>
  <si>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</si>
  <si>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</si>
  <si>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</si>
  <si>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</si>
  <si>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</si>
  <si>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</si>
  <si>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</si>
  <si>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</si>
  <si>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</si>
  <si>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</si>
  <si>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</si>
  <si>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</si>
  <si>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</si>
  <si>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</si>
  <si>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</si>
  <si>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</si>
  <si>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</si>
  <si>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</si>
  <si>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</si>
  <si>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</si>
  <si>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</si>
  <si>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</si>
  <si>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</si>
  <si>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</si>
  <si>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</si>
  <si>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</si>
  <si>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</si>
  <si>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</si>
  <si>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</si>
  <si>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</si>
  <si>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</si>
  <si>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</si>
  <si>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</si>
  <si>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</si>
  <si>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</si>
  <si>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</si>
  <si>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</si>
  <si>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</si>
  <si>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</si>
  <si>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</si>
  <si>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</si>
  <si>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</si>
  <si>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</si>
  <si>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</si>
  <si>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</si>
  <si>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</si>
  <si>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</si>
  <si>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</si>
  <si>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</si>
  <si>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</si>
  <si>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</si>
  <si>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</si>
  <si>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</si>
  <si>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</si>
  <si>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</si>
  <si>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</si>
  <si>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</si>
  <si>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</si>
  <si>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</si>
  <si>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</si>
  <si>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</si>
  <si>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</si>
  <si>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</si>
  <si>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</si>
  <si>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</si>
  <si>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</si>
  <si>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</si>
  <si>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</si>
  <si>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</si>
  <si>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</si>
  <si>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</si>
  <si>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</si>
  <si>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</si>
  <si>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</si>
  <si>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</si>
  <si>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</si>
  <si>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</si>
  <si>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</si>
  <si>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</si>
  <si>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</si>
  <si>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</si>
  <si>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</si>
  <si>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</si>
  <si>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</si>
  <si>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</si>
  <si>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</si>
  <si>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</si>
  <si>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</si>
  <si>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</si>
  <si>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</si>
  <si>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</si>
  <si>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</si>
  <si>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</si>
  <si>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</si>
  <si>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</si>
  <si>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</si>
  <si>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</si>
  <si>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</si>
  <si>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</si>
  <si>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</si>
  <si>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</si>
  <si>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</si>
  <si>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</si>
  <si>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</si>
  <si>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</si>
  <si>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</si>
  <si>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</si>
  <si>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</si>
  <si>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</si>
  <si>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</si>
  <si>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</si>
  <si>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</si>
  <si>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</si>
  <si>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</si>
  <si>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</si>
  <si>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</si>
  <si>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</si>
  <si>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</si>
  <si>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</si>
  <si>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</si>
  <si>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</si>
  <si>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</si>
  <si>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</si>
  <si>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</si>
  <si>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</si>
  <si>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</si>
  <si>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</si>
  <si>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</si>
  <si>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</si>
  <si>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</si>
  <si>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</si>
  <si>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</si>
  <si>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</si>
  <si>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</si>
  <si>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</si>
  <si>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</si>
  <si>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</si>
  <si>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</si>
  <si>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</si>
  <si>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</si>
  <si>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</si>
  <si>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</si>
  <si>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</si>
  <si>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</si>
  <si>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</si>
  <si>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</si>
  <si>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</si>
  <si>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</si>
  <si>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</si>
  <si>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</si>
  <si>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</si>
  <si>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</si>
  <si>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</si>
  <si>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</si>
  <si>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</si>
  <si>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</si>
  <si>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</si>
  <si>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</si>
  <si>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</si>
  <si>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</si>
  <si>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</si>
  <si>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</si>
  <si>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</si>
  <si>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</si>
  <si>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</si>
  <si>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</si>
  <si>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</si>
  <si>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</si>
  <si>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</si>
  <si>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</si>
  <si>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</si>
  <si>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</si>
  <si>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</si>
  <si>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</si>
  <si>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</si>
  <si>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</si>
  <si>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</si>
  <si>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</si>
  <si>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</si>
  <si>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</si>
  <si>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</si>
  <si>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</si>
  <si>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</si>
  <si>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</si>
  <si>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</si>
  <si>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</si>
  <si>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</si>
  <si>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</si>
  <si>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</si>
  <si>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</si>
  <si>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</si>
  <si>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</si>
  <si>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</si>
  <si>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</si>
  <si>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</si>
  <si>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</si>
  <si>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</si>
  <si>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</si>
  <si>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</si>
  <si>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</si>
  <si>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</si>
  <si>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</si>
  <si>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</si>
  <si>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</si>
  <si>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</si>
  <si>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</si>
  <si>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</si>
  <si>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</si>
  <si>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</si>
  <si>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</si>
  <si>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</si>
  <si>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</si>
  <si>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</si>
  <si>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</si>
  <si>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</si>
  <si>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</si>
  <si>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</si>
  <si>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</si>
  <si>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</si>
  <si>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</si>
  <si>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</si>
  <si>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</si>
  <si>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</si>
  <si>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</si>
  <si>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</si>
  <si>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</si>
  <si>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</si>
  <si>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</si>
  <si>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</si>
  <si>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</si>
  <si>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</si>
  <si>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</si>
  <si>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</si>
  <si>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</si>
  <si>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</si>
  <si>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</si>
  <si>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</si>
  <si>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</si>
  <si>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</si>
  <si>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</si>
  <si>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</si>
  <si>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</si>
  <si>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</si>
  <si>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</si>
  <si>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</si>
  <si>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</si>
  <si>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</si>
  <si>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</si>
  <si>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</si>
  <si>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</si>
  <si>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</si>
  <si>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</si>
  <si>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</si>
  <si>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</si>
  <si>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</si>
  <si>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</si>
  <si>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</si>
  <si>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</si>
  <si>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</si>
  <si>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</si>
  <si>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</si>
  <si>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</si>
  <si>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</si>
  <si>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</si>
  <si>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</si>
  <si>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</si>
  <si>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</si>
  <si>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</si>
  <si>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</si>
  <si>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</si>
  <si>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</si>
  <si>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</si>
  <si>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</si>
  <si>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</si>
  <si>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</si>
  <si>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</si>
  <si>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</si>
  <si>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</si>
  <si>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</si>
  <si>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</si>
  <si>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</si>
  <si>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</si>
  <si>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</si>
  <si>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</si>
  <si>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</si>
  <si>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</si>
  <si>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</si>
  <si>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</si>
  <si>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</si>
  <si>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</si>
  <si>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</si>
  <si>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</si>
  <si>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</si>
  <si>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</si>
  <si>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</si>
  <si>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</si>
  <si>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</si>
  <si>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</si>
  <si>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</si>
  <si>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</si>
  <si>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</si>
  <si>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</si>
  <si>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</si>
  <si>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</si>
  <si>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</si>
  <si>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</si>
  <si>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</si>
  <si>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</si>
  <si>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</si>
  <si>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</si>
  <si>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</si>
  <si>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</si>
  <si>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</si>
  <si>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</si>
  <si>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</si>
  <si>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</si>
  <si>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</si>
  <si>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</si>
  <si>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</si>
  <si>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</si>
  <si>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</si>
  <si>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</si>
  <si>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</si>
  <si>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</si>
  <si>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</si>
  <si>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</si>
  <si>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</si>
  <si>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</si>
  <si>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</si>
  <si>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</si>
  <si>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</si>
  <si>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</si>
  <si>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</si>
  <si>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</si>
  <si>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</si>
  <si>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</si>
  <si>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</si>
  <si>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</si>
  <si>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</si>
  <si>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</si>
  <si>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</si>
  <si>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</si>
  <si>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</si>
  <si>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</si>
  <si>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</si>
  <si>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</si>
  <si>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</si>
  <si>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</si>
  <si>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</si>
  <si>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</si>
  <si>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</si>
  <si>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</si>
  <si>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</si>
  <si>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</si>
  <si>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</si>
  <si>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</si>
  <si>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</si>
  <si>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</si>
  <si>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</si>
  <si>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</si>
  <si>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</si>
  <si>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</si>
  <si>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</si>
  <si>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</si>
  <si>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</si>
  <si>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</si>
  <si>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</si>
  <si>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</si>
  <si>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</si>
  <si>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</si>
  <si>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</si>
  <si>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</si>
  <si>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</si>
  <si>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</si>
  <si>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</si>
  <si>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</si>
  <si>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</si>
  <si>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</si>
  <si>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</si>
  <si>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</si>
  <si>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</si>
  <si>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</si>
  <si>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</si>
  <si>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</si>
  <si>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</si>
  <si>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</si>
  <si>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</si>
  <si>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</si>
  <si>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</si>
  <si>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</si>
  <si>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</si>
  <si>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</si>
  <si>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</si>
  <si>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</si>
  <si>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</si>
  <si>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</si>
  <si>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</si>
  <si>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</si>
  <si>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</si>
  <si>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</si>
  <si>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</si>
  <si>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</si>
  <si>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</si>
  <si>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</si>
  <si>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</si>
  <si>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</si>
  <si>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</si>
  <si>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</si>
  <si>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</si>
  <si>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</si>
  <si>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</si>
  <si>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</si>
  <si>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</si>
  <si>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</si>
  <si>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</si>
  <si>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</si>
  <si>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</si>
  <si>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</si>
  <si>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</si>
  <si>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</si>
  <si>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</si>
  <si>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</si>
  <si>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</si>
  <si>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</si>
  <si>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</si>
  <si>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</si>
  <si>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</si>
  <si>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</si>
  <si>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</si>
  <si>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</si>
  <si>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</si>
  <si>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</si>
  <si>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</si>
  <si>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</si>
  <si>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</si>
  <si>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</si>
  <si>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</si>
  <si>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</si>
  <si>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</si>
  <si>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</si>
  <si>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</si>
  <si>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</si>
  <si>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</si>
  <si>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</si>
  <si>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</si>
  <si>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</si>
  <si>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</si>
  <si>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</si>
  <si>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</si>
  <si>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</si>
  <si>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</si>
  <si>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</si>
  <si>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</si>
  <si>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</si>
  <si>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</si>
  <si>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</si>
  <si>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</si>
  <si>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</si>
  <si>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</si>
  <si>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</si>
  <si>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</si>
  <si>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</si>
  <si>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</si>
  <si>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</si>
  <si>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</si>
  <si>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</si>
  <si>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</si>
  <si>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</si>
  <si>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</si>
  <si>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</si>
  <si>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</si>
  <si>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</si>
  <si>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</si>
  <si>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</si>
  <si>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</si>
  <si>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</si>
  <si>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</si>
  <si>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</si>
  <si>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</si>
  <si>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</si>
  <si>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</si>
  <si>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</si>
  <si>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</si>
  <si>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</si>
  <si>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</si>
  <si>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</si>
  <si>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</si>
  <si>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</si>
  <si>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</si>
  <si>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</si>
  <si>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</si>
  <si>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</si>
  <si>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</si>
  <si>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</si>
  <si>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</si>
  <si>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</si>
  <si>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</si>
  <si>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</si>
  <si>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</si>
  <si>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</si>
  <si>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</si>
  <si>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</si>
  <si>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</si>
  <si>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</si>
  <si>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</si>
  <si>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</si>
  <si>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</si>
  <si>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</si>
  <si>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</si>
  <si>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</si>
  <si>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</si>
  <si>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</si>
  <si>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</si>
  <si>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</si>
  <si>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</si>
  <si>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</si>
  <si>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</si>
  <si>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</si>
  <si>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</si>
  <si>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</si>
  <si>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</si>
  <si>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</si>
  <si>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</si>
  <si>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</si>
  <si>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</si>
  <si>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</si>
  <si>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</si>
  <si>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</si>
  <si>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</si>
  <si>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</si>
  <si>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</si>
  <si>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</si>
  <si>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</si>
  <si>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</si>
  <si>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</si>
  <si>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</si>
  <si>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</si>
  <si>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</si>
  <si>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</si>
  <si>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</si>
  <si>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</si>
  <si>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</si>
  <si>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</si>
  <si>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</si>
  <si>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</si>
  <si>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</si>
  <si>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</si>
  <si>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</si>
  <si>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</si>
  <si>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</si>
  <si>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</si>
  <si>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</si>
  <si>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</si>
  <si>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</si>
  <si>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</si>
  <si>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</si>
  <si>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</si>
  <si>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</si>
  <si>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</si>
  <si>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</si>
  <si>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</si>
  <si>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</si>
  <si>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</si>
  <si>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</si>
  <si>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</si>
  <si>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</si>
  <si>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</si>
  <si>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</si>
  <si>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</si>
  <si>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</si>
  <si>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</si>
  <si>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</si>
  <si>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</si>
  <si>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</si>
  <si>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</si>
  <si>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</si>
  <si>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</si>
  <si>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</si>
  <si>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</si>
  <si>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</si>
  <si>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</si>
  <si>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</si>
  <si>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</si>
  <si>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</si>
  <si>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</si>
  <si>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</si>
  <si>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</si>
  <si>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</si>
  <si>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</si>
  <si>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</si>
  <si>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</si>
  <si>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</si>
  <si>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</si>
  <si>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</si>
  <si>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</si>
  <si>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</si>
  <si>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</si>
  <si>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</si>
  <si>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</si>
  <si>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</si>
  <si>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</si>
  <si>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</si>
  <si>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</si>
  <si>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</si>
  <si>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</si>
  <si>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</si>
  <si>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</si>
  <si>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</si>
  <si>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</si>
  <si>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</si>
  <si>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</si>
  <si>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</si>
  <si>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</si>
  <si>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</si>
  <si>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</si>
  <si>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</si>
  <si>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</si>
  <si>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</si>
  <si>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</si>
  <si>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</si>
  <si>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</si>
  <si>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</si>
  <si>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</si>
  <si>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</si>
  <si>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</si>
  <si>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</si>
  <si>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</si>
  <si>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</si>
  <si>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</si>
  <si>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</si>
  <si>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</si>
  <si>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</si>
  <si>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</si>
  <si>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</si>
  <si>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</si>
  <si>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</si>
  <si>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</si>
  <si>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</si>
  <si>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</si>
  <si>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</si>
  <si>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</si>
  <si>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</si>
  <si>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</si>
  <si>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</si>
  <si>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</si>
  <si>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</si>
  <si>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</si>
  <si>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</si>
  <si>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</si>
  <si>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</si>
  <si>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</si>
  <si>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</si>
  <si>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</si>
  <si>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</si>
  <si>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</si>
  <si>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</si>
  <si>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</si>
  <si>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</si>
  <si>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</si>
  <si>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</si>
  <si>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</si>
  <si>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</si>
  <si>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</si>
  <si>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</si>
  <si>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</si>
  <si>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</si>
  <si>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</si>
  <si>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</si>
  <si>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</si>
  <si>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</si>
  <si>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</si>
  <si>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</si>
  <si>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</si>
  <si>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</si>
  <si>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</si>
  <si>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</si>
  <si>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</si>
  <si>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</si>
  <si>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</si>
  <si>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</si>
  <si>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</si>
  <si>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</si>
  <si>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</si>
  <si>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</si>
  <si>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</si>
  <si>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</si>
  <si>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</si>
  <si>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</si>
  <si>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</si>
  <si>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</si>
  <si>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</si>
  <si>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</si>
  <si>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</si>
  <si>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</si>
  <si>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</si>
  <si>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</si>
  <si>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</si>
  <si>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</si>
  <si>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</si>
  <si>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</si>
  <si>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</si>
  <si>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</si>
  <si>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</si>
  <si>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</si>
  <si>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</si>
  <si>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</si>
  <si>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</si>
  <si>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</si>
  <si>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</si>
  <si>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</si>
  <si>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</si>
  <si>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</si>
  <si>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</si>
  <si>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</si>
  <si>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</si>
  <si>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</si>
  <si>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</si>
  <si>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</si>
  <si>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</si>
  <si>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</si>
  <si>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</si>
  <si>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</si>
  <si>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</si>
  <si>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</si>
  <si>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</si>
  <si>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</si>
  <si>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</si>
  <si>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</si>
  <si>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</si>
  <si>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</si>
  <si>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</si>
  <si>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</si>
  <si>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</si>
  <si>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</si>
  <si>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</si>
  <si>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</si>
  <si>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</si>
  <si>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</si>
  <si>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</si>
  <si>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</si>
  <si>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</si>
  <si>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</si>
  <si>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</si>
  <si>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</si>
  <si>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</si>
  <si>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</si>
  <si>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</si>
  <si>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</si>
  <si>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</si>
  <si>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</si>
  <si>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</si>
  <si>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</si>
  <si>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</si>
  <si>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</si>
  <si>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</si>
  <si>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</si>
  <si>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</si>
  <si>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</si>
  <si>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</si>
  <si>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</si>
  <si>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</si>
  <si>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</si>
  <si>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</si>
  <si>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</si>
  <si>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</si>
  <si>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</si>
  <si>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</si>
  <si>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</si>
  <si>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</si>
  <si>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</si>
  <si>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</si>
  <si>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</si>
  <si>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</si>
  <si>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</si>
  <si>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</si>
  <si>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</si>
  <si>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</si>
  <si>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</si>
  <si>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</si>
  <si>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</si>
  <si>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</si>
  <si>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</si>
  <si>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</si>
  <si>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</si>
  <si>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</si>
  <si>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</si>
  <si>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</si>
  <si>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</si>
  <si>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</si>
  <si>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</si>
  <si>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</si>
  <si>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</si>
  <si>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</si>
  <si>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</si>
  <si>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</si>
  <si>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</si>
  <si>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</si>
  <si>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</si>
  <si>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</si>
  <si>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</si>
  <si>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</si>
  <si>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</si>
  <si>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</si>
  <si>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</si>
  <si>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</si>
  <si>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</si>
  <si>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</si>
  <si>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</si>
  <si>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</si>
  <si>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</si>
  <si>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</si>
  <si>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</si>
  <si>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</si>
  <si>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</si>
  <si>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</si>
  <si>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</si>
  <si>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</si>
  <si>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</si>
  <si>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</si>
  <si>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</si>
  <si>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</si>
  <si>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</si>
  <si>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</si>
  <si>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</si>
  <si>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</si>
  <si>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</si>
  <si>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</si>
  <si>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</si>
  <si>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</si>
  <si>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</si>
  <si>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</si>
  <si>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</si>
  <si>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</si>
  <si>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</si>
  <si>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</si>
  <si>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</si>
  <si>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</si>
  <si>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</si>
  <si>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</si>
  <si>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</si>
  <si>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</si>
  <si>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</si>
  <si>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</si>
  <si>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</si>
  <si>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</si>
  <si>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</si>
  <si>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</si>
  <si>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</si>
  <si>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</si>
  <si>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</si>
  <si>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</si>
  <si>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</si>
  <si>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</si>
  <si>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</si>
  <si>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</si>
  <si>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</si>
  <si>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</si>
  <si>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</si>
  <si>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</si>
  <si>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</si>
  <si>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</si>
  <si>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</si>
  <si>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</si>
  <si>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</si>
  <si>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</si>
  <si>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</si>
  <si>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</si>
  <si>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</si>
  <si>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</si>
  <si>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</si>
  <si>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</si>
  <si>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</si>
  <si>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</si>
  <si>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</si>
  <si>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</si>
  <si>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</si>
  <si>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</si>
  <si>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</si>
  <si>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</si>
  <si>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</si>
  <si>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</si>
  <si>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</si>
  <si>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</si>
  <si>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</si>
  <si>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</si>
  <si>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</si>
  <si>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</si>
  <si>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</si>
  <si>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</si>
  <si>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</si>
  <si>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</si>
  <si>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</si>
  <si>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</si>
  <si>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</si>
  <si>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</si>
  <si>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</si>
  <si>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</si>
  <si>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</si>
  <si>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</si>
  <si>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</si>
  <si>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</si>
  <si>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</si>
  <si>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</si>
  <si>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</si>
  <si>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</si>
  <si>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</si>
  <si>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</si>
  <si>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</si>
  <si>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</si>
  <si>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</si>
  <si>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</si>
  <si>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</si>
  <si>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</si>
  <si>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</si>
  <si>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</si>
  <si>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</si>
  <si>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</si>
  <si>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</si>
  <si>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</si>
  <si>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</si>
  <si>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</si>
  <si>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</si>
  <si>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</si>
  <si>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</si>
  <si>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</si>
  <si>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</si>
  <si>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</si>
  <si>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</si>
  <si>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</si>
  <si>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</si>
  <si>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</si>
  <si>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</si>
  <si>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</si>
  <si>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</si>
  <si>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</si>
  <si>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</si>
  <si>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</si>
  <si>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</si>
  <si>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</si>
  <si>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</si>
  <si>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</si>
  <si>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</si>
  <si>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</si>
  <si>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</si>
  <si>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</si>
  <si>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</si>
  <si>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</si>
  <si>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</si>
  <si>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</si>
  <si>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</si>
  <si>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</si>
  <si>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</si>
  <si>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</si>
  <si>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</si>
  <si>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</si>
  <si>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</si>
  <si>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</si>
  <si>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</si>
  <si>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</si>
  <si>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</si>
  <si>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</si>
  <si>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</si>
  <si>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</si>
  <si>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</si>
  <si>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</si>
  <si>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</si>
  <si>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</si>
  <si>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</si>
  <si>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</si>
  <si>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</si>
  <si>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</si>
  <si>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</si>
  <si>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</si>
  <si>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</si>
  <si>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</si>
  <si>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</si>
  <si>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</si>
  <si>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</si>
  <si>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</si>
  <si>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</si>
  <si>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</si>
  <si>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</si>
  <si>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</si>
  <si>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</si>
  <si>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</si>
  <si>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</si>
  <si>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</si>
  <si>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</si>
  <si>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</si>
  <si>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</si>
  <si>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</si>
  <si>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</si>
  <si>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</si>
  <si>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</si>
  <si>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</si>
  <si>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</si>
  <si>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</si>
  <si>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</si>
  <si>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</si>
  <si>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</si>
  <si>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</si>
  <si>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</si>
  <si>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</si>
  <si>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</si>
  <si>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</si>
  <si>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</si>
  <si>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</si>
  <si>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</si>
  <si>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</si>
  <si>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</si>
  <si>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</si>
  <si>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</si>
  <si>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</si>
  <si>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</si>
  <si>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</si>
  <si>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</si>
  <si>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</si>
  <si>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</si>
  <si>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</si>
  <si>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</si>
  <si>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</si>
  <si>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</si>
  <si>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</si>
  <si>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</si>
  <si>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</si>
  <si>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</si>
  <si>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</si>
  <si>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</si>
  <si>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</si>
  <si>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</si>
  <si>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</si>
  <si>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</si>
  <si>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</si>
  <si>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</si>
  <si>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</si>
  <si>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</si>
  <si>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</si>
  <si>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</si>
  <si>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</si>
  <si>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</si>
  <si>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</si>
  <si>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</si>
  <si>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</si>
  <si>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</si>
  <si>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</si>
  <si>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</si>
  <si>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</si>
  <si>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</si>
  <si>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</si>
  <si>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</si>
  <si>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</si>
  <si>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</si>
  <si>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</si>
  <si>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</si>
  <si>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</si>
  <si>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</si>
  <si>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</si>
  <si>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</si>
  <si>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</si>
  <si>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</si>
  <si>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</si>
  <si>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</si>
  <si>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</si>
  <si>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</si>
  <si>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</si>
  <si>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</si>
  <si>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</si>
  <si>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</si>
  <si>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</si>
  <si>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</si>
  <si>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</si>
  <si>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</si>
  <si>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</si>
  <si>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</si>
  <si>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</si>
  <si>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</si>
  <si>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</si>
  <si>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</si>
  <si>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</si>
  <si>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</si>
  <si>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</si>
  <si>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</si>
  <si>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</si>
  <si>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</si>
  <si>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</si>
  <si>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</si>
  <si>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</si>
  <si>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</si>
  <si>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</si>
  <si>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</si>
  <si>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</si>
  <si>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</si>
  <si>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</si>
  <si>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</si>
  <si>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</si>
  <si>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</si>
  <si>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</si>
  <si>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</si>
  <si>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</si>
  <si>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</si>
  <si>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</si>
  <si>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</si>
  <si>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</si>
  <si>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</si>
  <si>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</si>
  <si>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</si>
  <si>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</si>
  <si>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</si>
  <si>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</si>
  <si>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</si>
  <si>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</si>
  <si>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</si>
  <si>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</si>
  <si>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</si>
  <si>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</si>
  <si>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</si>
  <si>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</si>
  <si>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</si>
  <si>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</si>
  <si>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</si>
  <si>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</si>
  <si>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</si>
  <si>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</si>
  <si>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</si>
  <si>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</si>
  <si>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</si>
  <si>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</si>
  <si>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</si>
  <si>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</si>
  <si>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</si>
  <si>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</si>
  <si>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</si>
  <si>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</si>
  <si>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</si>
  <si>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</si>
  <si>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</si>
  <si>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</si>
  <si>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</si>
  <si>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</si>
  <si>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</si>
  <si>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</si>
  <si>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</si>
  <si>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</si>
  <si>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</si>
  <si>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</si>
  <si>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</si>
  <si>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</si>
  <si>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</si>
  <si>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</si>
  <si>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</si>
  <si>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</si>
  <si>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</si>
  <si>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</si>
  <si>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</si>
  <si>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</si>
  <si>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</si>
  <si>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</si>
  <si>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</si>
  <si>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</si>
  <si>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</si>
  <si>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</si>
  <si>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</si>
  <si>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</si>
  <si>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</si>
  <si>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</si>
  <si>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</si>
  <si>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</si>
  <si>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</si>
  <si>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</si>
  <si>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</si>
  <si>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</si>
  <si>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</si>
  <si>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</si>
  <si>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</si>
  <si>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</si>
  <si>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</si>
  <si>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</si>
  <si>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</si>
  <si>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</si>
  <si>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</si>
  <si>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</si>
  <si>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</si>
  <si>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</si>
  <si>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</si>
  <si>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</si>
  <si>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</si>
  <si>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</si>
  <si>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</si>
  <si>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</si>
  <si>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</si>
  <si>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</si>
  <si>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</si>
  <si>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</si>
  <si>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</si>
  <si>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</si>
  <si>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</si>
  <si>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</si>
  <si>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</si>
  <si>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</si>
  <si>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</si>
  <si>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</si>
  <si>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</si>
  <si>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</si>
  <si>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</si>
  <si>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</si>
  <si>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</si>
  <si>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</si>
  <si>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</si>
  <si>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</si>
  <si>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</si>
  <si>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</si>
  <si>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</si>
  <si>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</si>
  <si>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</si>
  <si>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</si>
  <si>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</si>
  <si>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</si>
  <si>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</si>
  <si>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</si>
  <si>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</si>
  <si>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</si>
  <si>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</si>
  <si>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</si>
  <si>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</si>
  <si>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</si>
  <si>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</si>
  <si>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</si>
  <si>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</si>
  <si>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</si>
  <si>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</si>
  <si>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</si>
  <si>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</si>
  <si>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</si>
  <si>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</si>
  <si>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</si>
  <si>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</si>
  <si>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</si>
  <si>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</si>
  <si>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</si>
  <si>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</si>
  <si>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</si>
  <si>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</si>
  <si>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</si>
  <si>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</si>
  <si>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</si>
  <si>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</si>
  <si>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</si>
  <si>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</si>
  <si>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</si>
  <si>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</si>
  <si>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</si>
  <si>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</si>
  <si>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</si>
  <si>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</si>
  <si>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</si>
  <si>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</si>
  <si>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</si>
  <si>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</si>
  <si>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</si>
  <si>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</si>
  <si>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</si>
  <si>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</si>
  <si>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</si>
  <si>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</si>
  <si>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</si>
  <si>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</si>
  <si>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</si>
  <si>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</si>
  <si>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</si>
  <si>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</si>
  <si>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</si>
  <si>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</si>
  <si>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</si>
  <si>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</si>
  <si>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</si>
  <si>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</si>
  <si>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</si>
  <si>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</si>
  <si>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</si>
  <si>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</si>
  <si>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</si>
  <si>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</si>
  <si>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</si>
  <si>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</si>
  <si>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</si>
  <si>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</si>
  <si>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</si>
  <si>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</si>
  <si>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</si>
  <si>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</si>
  <si>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</si>
  <si>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</si>
  <si>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</si>
  <si>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</si>
  <si>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</si>
  <si>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</si>
  <si>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</si>
  <si>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</si>
  <si>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</si>
  <si>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</si>
  <si>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</si>
  <si>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</si>
  <si>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</si>
  <si>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</si>
  <si>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</si>
  <si>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</si>
  <si>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</si>
  <si>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</si>
  <si>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</si>
  <si>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</si>
  <si>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</si>
  <si>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</si>
  <si>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</si>
  <si>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</si>
  <si>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</si>
  <si>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</si>
  <si>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</si>
  <si>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</si>
  <si>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</si>
  <si>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</si>
  <si>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</si>
  <si>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</si>
  <si>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</si>
  <si>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</si>
  <si>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</si>
  <si>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</si>
  <si>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</si>
  <si>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</si>
  <si>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</si>
  <si>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</si>
  <si>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</si>
  <si>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</si>
  <si>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</si>
  <si>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</si>
  <si>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</si>
  <si>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</si>
  <si>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</si>
  <si>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</si>
  <si>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</si>
  <si>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</si>
  <si>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</si>
  <si>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</si>
  <si>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</si>
  <si>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</si>
  <si>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</si>
  <si>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</si>
  <si>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</si>
  <si>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</si>
  <si>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</si>
  <si>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</si>
  <si>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</si>
  <si>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</si>
  <si>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</si>
  <si>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</si>
  <si>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</si>
  <si>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</si>
  <si>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</si>
  <si>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</si>
  <si>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</si>
  <si>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</si>
  <si>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</si>
  <si>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</si>
  <si>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</si>
  <si>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</si>
  <si>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</si>
  <si>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</si>
  <si>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</si>
  <si>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</si>
  <si>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</si>
  <si>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</si>
  <si>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</si>
  <si>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</si>
  <si>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</si>
  <si>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</si>
  <si>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</si>
  <si>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</si>
  <si>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</si>
  <si>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</si>
  <si>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</si>
  <si>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</si>
  <si>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</si>
  <si>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</si>
  <si>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</si>
  <si>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</si>
  <si>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</si>
  <si>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</si>
  <si>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</si>
  <si>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</si>
  <si>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</si>
  <si>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</si>
  <si>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</si>
  <si>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</si>
  <si>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</si>
  <si>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</si>
  <si>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</si>
  <si>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</si>
  <si>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</si>
  <si>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</si>
  <si>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</si>
  <si>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</si>
  <si>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</si>
  <si>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</si>
  <si>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</si>
  <si>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</si>
  <si>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</si>
  <si>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</si>
  <si>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</si>
  <si>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</si>
  <si>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</si>
  <si>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</si>
  <si>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</si>
  <si>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</si>
  <si>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</si>
  <si>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</si>
  <si>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</si>
  <si>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</si>
  <si>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</si>
  <si>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</si>
  <si>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</si>
  <si>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</si>
  <si>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</si>
  <si>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</si>
  <si>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</si>
  <si>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</si>
  <si>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</si>
  <si>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</si>
  <si>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</si>
  <si>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</si>
  <si>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</si>
  <si>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</si>
  <si>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</si>
  <si>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</si>
  <si>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</si>
  <si>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</si>
  <si>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</si>
  <si>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</si>
  <si>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</si>
  <si>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</si>
  <si>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</si>
  <si>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</si>
  <si>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</si>
  <si>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</si>
  <si>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</si>
  <si>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</si>
  <si>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</si>
  <si>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</si>
  <si>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</si>
  <si>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</si>
  <si>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</si>
  <si>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</si>
  <si>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</si>
  <si>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</si>
  <si>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</si>
  <si>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</si>
  <si>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</si>
  <si>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</si>
  <si>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</si>
  <si>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</si>
  <si>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</si>
  <si>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</si>
  <si>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</si>
  <si>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</si>
  <si>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</si>
  <si>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</si>
  <si>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</si>
  <si>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</si>
  <si>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</si>
  <si>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</si>
  <si>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</si>
  <si>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</si>
  <si>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</si>
  <si>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</si>
  <si>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</si>
  <si>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</si>
  <si>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</si>
  <si>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</si>
  <si>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</si>
  <si>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</si>
  <si>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</si>
  <si>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</si>
  <si>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</si>
  <si>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</si>
  <si>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</si>
  <si>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</si>
  <si>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</si>
  <si>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</si>
  <si>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</si>
  <si>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</si>
  <si>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</si>
  <si>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</si>
  <si>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</si>
  <si>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</si>
  <si>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</si>
  <si>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</si>
  <si>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</si>
  <si>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</si>
  <si>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</si>
  <si>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</si>
  <si>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</si>
  <si>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</si>
  <si>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</si>
  <si>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</si>
  <si>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</si>
  <si>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</si>
  <si>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</si>
  <si>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</si>
  <si>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</si>
  <si>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</si>
  <si>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</si>
  <si>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</si>
  <si>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</si>
  <si>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</si>
  <si>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</si>
  <si>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</si>
  <si>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</si>
  <si>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</si>
  <si>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</si>
  <si>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</si>
  <si>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</si>
  <si>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</si>
  <si>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</si>
  <si>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</si>
  <si>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</si>
  <si>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</si>
  <si>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</si>
  <si>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</si>
  <si>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</si>
  <si>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</si>
  <si>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</si>
  <si>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</si>
  <si>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</si>
  <si>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</si>
  <si>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</si>
  <si>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</si>
  <si>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</si>
  <si>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</si>
  <si>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</si>
  <si>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</si>
  <si>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</si>
  <si>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</si>
  <si>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</si>
  <si>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</si>
  <si>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</si>
  <si>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</si>
  <si>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</si>
  <si>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</si>
  <si>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</si>
  <si>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</si>
  <si>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</si>
  <si>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</si>
  <si>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</si>
  <si>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</si>
  <si>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</si>
  <si>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</si>
  <si>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</si>
  <si>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</si>
  <si>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</si>
  <si>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</si>
  <si>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</si>
  <si>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</si>
  <si>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</si>
  <si>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</si>
  <si>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</si>
  <si>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</si>
  <si>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</si>
  <si>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</si>
  <si>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</si>
  <si>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</si>
  <si>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</si>
  <si>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</si>
  <si>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</si>
  <si>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</si>
  <si>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</si>
  <si>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</si>
  <si>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</si>
  <si>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</si>
  <si>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</si>
  <si>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</si>
  <si>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</si>
  <si>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</si>
  <si>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</si>
  <si>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</si>
  <si>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</si>
  <si>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</si>
  <si>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</si>
  <si>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</si>
  <si>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</si>
  <si>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</si>
  <si>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</si>
  <si>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</si>
  <si>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</si>
  <si>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</si>
  <si>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</si>
  <si>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</si>
  <si>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</si>
  <si>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</si>
  <si>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</si>
  <si>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</si>
  <si>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</si>
  <si>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</si>
  <si>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</si>
  <si>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</si>
  <si>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</si>
  <si>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</si>
  <si>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</si>
  <si>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</si>
  <si>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</si>
  <si>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</si>
  <si>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</si>
  <si>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</si>
  <si>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</si>
  <si>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</si>
  <si>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</si>
  <si>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</si>
  <si>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</si>
  <si>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</si>
  <si>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</si>
  <si>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</si>
  <si>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</si>
  <si>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</si>
  <si>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</si>
  <si>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</si>
  <si>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</si>
  <si>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</si>
  <si>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</si>
  <si>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</si>
  <si>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</si>
  <si>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</si>
  <si>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</si>
  <si>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</si>
  <si>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</si>
  <si>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</si>
  <si>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</si>
  <si>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</si>
  <si>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</si>
  <si>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</si>
  <si>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</si>
  <si>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</si>
  <si>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</si>
  <si>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</si>
  <si>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</si>
  <si>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</si>
  <si>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</si>
  <si>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</si>
  <si>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</si>
  <si>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</si>
  <si>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</si>
  <si>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</si>
  <si>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</si>
  <si>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</si>
  <si>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</si>
  <si>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</si>
  <si>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</si>
  <si>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</si>
  <si>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</si>
  <si>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</si>
  <si>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</si>
  <si>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</si>
  <si>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</si>
  <si>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</si>
  <si>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</si>
  <si>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</si>
  <si>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</si>
  <si>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</si>
  <si>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</si>
  <si>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</si>
  <si>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</si>
  <si>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</si>
  <si>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</si>
  <si>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</si>
  <si>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</si>
  <si>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</si>
  <si>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</si>
  <si>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</si>
  <si>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</si>
  <si>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</si>
  <si>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</si>
  <si>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</si>
  <si>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</si>
  <si>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</si>
  <si>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</si>
  <si>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</si>
  <si>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</si>
  <si>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</si>
  <si>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</si>
  <si>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</si>
  <si>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</si>
  <si>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</si>
  <si>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</si>
  <si>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</si>
  <si>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</si>
  <si>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</si>
  <si>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</si>
  <si>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</si>
  <si>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</si>
  <si>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</si>
  <si>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</si>
  <si>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</si>
  <si>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</si>
  <si>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</si>
  <si>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</si>
  <si>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</si>
  <si>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</si>
  <si>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</si>
  <si>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</si>
  <si>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</si>
  <si>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</si>
  <si>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</si>
  <si>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</si>
  <si>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</si>
  <si>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</si>
  <si>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</si>
  <si>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</si>
  <si>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</si>
  <si>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</si>
  <si>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</si>
  <si>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</si>
  <si>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</si>
  <si>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</si>
  <si>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</si>
  <si>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</si>
  <si>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</si>
  <si>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</si>
  <si>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</si>
  <si>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</si>
  <si>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</si>
  <si>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</si>
  <si>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</si>
  <si>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</si>
  <si>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</si>
  <si>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</si>
  <si>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</si>
  <si>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</si>
  <si>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</si>
  <si>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</si>
  <si>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</si>
  <si>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</si>
  <si>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</si>
  <si>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</si>
  <si>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</si>
  <si>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</si>
  <si>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</si>
  <si>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</si>
  <si>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</si>
  <si>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</si>
  <si>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</si>
  <si>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</si>
  <si>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</si>
  <si>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</si>
  <si>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</si>
  <si>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</si>
  <si>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</si>
  <si>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</si>
  <si>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</si>
  <si>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</si>
  <si>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</si>
  <si>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</si>
  <si>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</si>
  <si>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</si>
  <si>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</si>
  <si>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</si>
  <si>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</si>
  <si>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</si>
  <si>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</si>
  <si>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</si>
  <si>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</si>
  <si>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</si>
  <si>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</si>
  <si>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</si>
  <si>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</si>
  <si>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</si>
  <si>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</si>
  <si>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</si>
  <si>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</si>
  <si>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</si>
  <si>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</si>
  <si>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</si>
  <si>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</si>
  <si>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</si>
  <si>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</si>
  <si>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</si>
  <si>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</si>
  <si>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</si>
  <si>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</si>
  <si>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</si>
  <si>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</si>
  <si>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</si>
  <si>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</si>
  <si>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</si>
  <si>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</si>
  <si>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</si>
  <si>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</si>
  <si>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</si>
  <si>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</si>
  <si>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</si>
  <si>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</si>
  <si>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</si>
  <si>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</si>
  <si>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</si>
  <si>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</si>
  <si>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</si>
  <si>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</si>
  <si>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</si>
  <si>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</si>
  <si>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</si>
  <si>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</si>
  <si>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</si>
  <si>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</si>
  <si>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</si>
  <si>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</si>
  <si>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</si>
  <si>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</si>
  <si>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</si>
  <si>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</si>
  <si>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</si>
  <si>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</si>
  <si>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</si>
  <si>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</si>
  <si>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</si>
  <si>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</si>
  <si>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</si>
  <si>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</si>
  <si>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</si>
  <si>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</si>
  <si>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</si>
  <si>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</si>
  <si>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</si>
  <si>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</si>
  <si>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</si>
  <si>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</si>
  <si>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</si>
  <si>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</si>
  <si>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</si>
  <si>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</si>
  <si>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</si>
  <si>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</si>
  <si>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</si>
  <si>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</si>
  <si>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</si>
  <si>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</si>
  <si>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</si>
  <si>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</si>
  <si>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</si>
  <si>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</si>
  <si>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</si>
  <si>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</si>
  <si>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</si>
  <si>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</si>
  <si>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</si>
  <si>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</si>
  <si>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</si>
  <si>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</si>
  <si>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</si>
  <si>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</si>
  <si>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</si>
  <si>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</si>
  <si>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</si>
  <si>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</si>
  <si>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</si>
  <si>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</si>
  <si>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</si>
  <si>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</si>
  <si>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</si>
  <si>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</si>
  <si>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</si>
  <si>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</si>
  <si>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</si>
  <si>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</si>
  <si>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</si>
  <si>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</si>
  <si>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</si>
  <si>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</si>
  <si>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</si>
  <si>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</si>
  <si>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</si>
  <si>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</si>
  <si>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</si>
  <si>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</si>
  <si>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</si>
  <si>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</si>
  <si>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</si>
  <si>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</si>
  <si>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</si>
  <si>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</si>
  <si>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</si>
  <si>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</si>
  <si>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</si>
  <si>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</si>
  <si>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</si>
  <si>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</si>
  <si>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</si>
  <si>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</si>
  <si>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</si>
  <si>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</si>
  <si>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</si>
  <si>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</si>
  <si>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</si>
  <si>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</si>
  <si>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</si>
  <si>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</si>
  <si>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</si>
  <si>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</si>
  <si>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</si>
  <si>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</si>
  <si>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</si>
  <si>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</si>
  <si>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</si>
  <si>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</si>
  <si>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</si>
  <si>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</si>
  <si>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</si>
  <si>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</si>
  <si>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</si>
  <si>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</si>
  <si>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</si>
  <si>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</si>
  <si>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</si>
  <si>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</si>
  <si>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</si>
  <si>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</si>
  <si>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</si>
  <si>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</si>
  <si>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</si>
  <si>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</si>
  <si>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</si>
  <si>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</si>
  <si>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</si>
  <si>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</si>
  <si>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</si>
  <si>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</si>
  <si>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</si>
  <si>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</si>
  <si>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</si>
  <si>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</si>
  <si>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</si>
  <si>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</si>
  <si>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</si>
  <si>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</si>
  <si>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</si>
  <si>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</si>
  <si>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</si>
  <si>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</si>
  <si>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</si>
  <si>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</si>
  <si>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</si>
  <si>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</si>
  <si>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</si>
  <si>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</si>
  <si>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</si>
  <si>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</si>
  <si>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</si>
  <si>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</si>
  <si>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</si>
  <si>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</si>
  <si>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</si>
  <si>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</si>
  <si>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</si>
  <si>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</si>
  <si>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</si>
  <si>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</si>
  <si>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</si>
  <si>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</si>
  <si>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</si>
  <si>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</si>
  <si>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</si>
  <si>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</si>
  <si>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</si>
  <si>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</si>
  <si>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</si>
  <si>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</si>
  <si>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</si>
  <si>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</si>
  <si>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</si>
  <si>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</si>
  <si>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</si>
  <si>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</si>
  <si>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</si>
  <si>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</si>
  <si>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</si>
  <si>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</si>
  <si>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</si>
  <si>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</si>
  <si>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</si>
  <si>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</si>
  <si>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</si>
  <si>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</si>
  <si>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</si>
  <si>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</si>
  <si>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</si>
  <si>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</si>
  <si>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</si>
  <si>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</si>
  <si>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</si>
  <si>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</si>
  <si>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</si>
  <si>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</si>
  <si>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</si>
  <si>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</si>
  <si>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</si>
  <si>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</si>
  <si>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</si>
  <si>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</si>
  <si>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</si>
  <si>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</si>
  <si>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</si>
  <si>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</si>
  <si>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</si>
  <si>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</si>
  <si>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</si>
  <si>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</si>
  <si>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</si>
  <si>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</si>
  <si>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</si>
  <si>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</si>
  <si>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</si>
  <si>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</si>
  <si>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</si>
  <si>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</si>
  <si>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</si>
  <si>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</si>
  <si>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</si>
  <si>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</si>
  <si>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</si>
  <si>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</si>
  <si>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</si>
  <si>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</si>
  <si>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</si>
  <si>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</si>
  <si>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</si>
  <si>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</si>
  <si>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</si>
  <si>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</si>
  <si>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</si>
  <si>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</si>
  <si>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</si>
  <si>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</si>
  <si>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</si>
  <si>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</si>
  <si>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</si>
  <si>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</si>
  <si>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</si>
  <si>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</si>
  <si>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</si>
  <si>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</si>
  <si>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</si>
  <si>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</si>
  <si>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</si>
  <si>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</si>
  <si>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</si>
  <si>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</si>
  <si>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</si>
  <si>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</si>
  <si>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</si>
  <si>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</si>
  <si>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</si>
  <si>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</si>
  <si>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</si>
  <si>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</si>
  <si>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</si>
  <si>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</si>
  <si>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</si>
  <si>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</si>
  <si>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</si>
  <si>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</si>
  <si>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</si>
  <si>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</si>
  <si>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</si>
  <si>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</si>
  <si>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</si>
  <si>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</si>
  <si>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</si>
  <si>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</si>
  <si>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</si>
  <si>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</si>
  <si>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</si>
  <si>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</si>
  <si>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</si>
  <si>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</si>
  <si>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</si>
  <si>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</si>
  <si>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</si>
  <si>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</si>
  <si>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</si>
  <si>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</si>
  <si>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</si>
  <si>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</si>
  <si>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</si>
  <si>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</si>
  <si>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</si>
  <si>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</si>
  <si>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</si>
  <si>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</si>
  <si>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</si>
  <si>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</si>
  <si>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</si>
  <si>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</si>
  <si>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</si>
  <si>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</si>
  <si>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</si>
  <si>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</si>
  <si>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</si>
  <si>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</si>
  <si>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</si>
  <si>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</si>
  <si>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</si>
  <si>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</si>
  <si>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</si>
  <si>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</si>
  <si>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</si>
  <si>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</si>
  <si>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</si>
  <si>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</si>
  <si>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</si>
  <si>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</si>
  <si>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</si>
  <si>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</si>
  <si>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</si>
  <si>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</si>
  <si>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</si>
  <si>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</si>
  <si>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</si>
  <si>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</si>
  <si>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</si>
  <si>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</si>
  <si>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</si>
  <si>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</si>
  <si>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</si>
  <si>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</si>
  <si>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</si>
  <si>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</si>
  <si>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</si>
  <si>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</si>
  <si>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</si>
  <si>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</si>
  <si>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</si>
  <si>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</si>
  <si>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</si>
  <si>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</si>
  <si>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</si>
  <si>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</si>
  <si>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</si>
  <si>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</si>
  <si>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</si>
  <si>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</si>
  <si>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</si>
  <si>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</si>
  <si>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</si>
  <si>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</si>
  <si>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</si>
  <si>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</si>
  <si>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</si>
  <si>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</si>
  <si>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</si>
  <si>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</si>
  <si>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</si>
  <si>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</si>
  <si>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</si>
  <si>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</si>
  <si>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</si>
  <si>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</si>
  <si>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</si>
  <si>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</si>
  <si>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</si>
  <si>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</si>
  <si>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</si>
  <si>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</si>
  <si>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</si>
  <si>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</si>
  <si>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</si>
  <si>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</si>
  <si>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</si>
  <si>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</si>
  <si>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</si>
  <si>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</si>
  <si>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</si>
  <si>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</si>
  <si>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</si>
  <si>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</si>
  <si>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</si>
  <si>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</si>
  <si>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</si>
  <si>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</si>
  <si>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</si>
  <si>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</si>
  <si>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</si>
  <si>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</si>
  <si>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</si>
  <si>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</si>
  <si>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</si>
  <si>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</si>
  <si>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</si>
  <si>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</si>
  <si>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</si>
  <si>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</si>
  <si>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</si>
  <si>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</si>
  <si>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</si>
  <si>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</si>
  <si>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</si>
  <si>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</si>
  <si>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</si>
  <si>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</si>
  <si>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</si>
  <si>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</si>
  <si>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</si>
  <si>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</si>
  <si>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</si>
  <si>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</si>
  <si>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</si>
  <si>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</si>
  <si>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</si>
  <si>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</si>
  <si>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</si>
  <si>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</si>
  <si>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</si>
  <si>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</si>
  <si>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</si>
  <si>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</si>
  <si>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</si>
  <si>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</si>
  <si>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</si>
  <si>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</si>
  <si>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</si>
  <si>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</si>
  <si>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</si>
  <si>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</si>
  <si>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</si>
  <si>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</si>
  <si>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</si>
  <si>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</si>
  <si>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</si>
  <si>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</si>
  <si>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</si>
  <si>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</si>
  <si>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</si>
  <si>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</si>
  <si>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</si>
  <si>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</si>
  <si>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</si>
  <si>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</si>
  <si>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</si>
  <si>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</si>
  <si>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</si>
  <si>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</si>
  <si>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</si>
  <si>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</si>
  <si>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</si>
  <si>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</si>
  <si>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</si>
  <si>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</si>
  <si>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</si>
  <si>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</si>
  <si>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</si>
  <si>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</si>
  <si>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</si>
  <si>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</si>
  <si>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</si>
  <si>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</si>
  <si>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</si>
  <si>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</si>
  <si>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</si>
  <si>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</si>
  <si>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</si>
  <si>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</si>
  <si>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</si>
  <si>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</si>
  <si>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</si>
  <si>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</si>
  <si>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</si>
  <si>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</si>
  <si>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</si>
  <si>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</si>
  <si>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</si>
  <si>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</si>
  <si>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</si>
  <si>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</si>
  <si>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</si>
  <si>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</si>
  <si>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</si>
  <si>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</si>
  <si>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</si>
  <si>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</si>
  <si>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</si>
  <si>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</si>
  <si>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</si>
  <si>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</si>
  <si>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</si>
  <si>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</si>
  <si>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</si>
  <si>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</si>
  <si>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</si>
  <si>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</si>
  <si>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</si>
  <si>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</si>
  <si>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</si>
  <si>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</si>
  <si>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</si>
  <si>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</si>
  <si>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</si>
  <si>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</si>
  <si>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</si>
  <si>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</si>
  <si>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</si>
  <si>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</si>
  <si>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</si>
  <si>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</si>
  <si>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</si>
  <si>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</si>
  <si>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</si>
  <si>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</si>
  <si>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</si>
  <si>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</si>
  <si>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</si>
  <si>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</si>
  <si>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</si>
  <si>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</si>
  <si>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</si>
  <si>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</si>
  <si>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</si>
  <si>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</si>
  <si>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</si>
  <si>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</si>
  <si>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</si>
  <si>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</si>
  <si>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</si>
  <si>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</si>
  <si>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</si>
  <si>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</si>
  <si>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</si>
  <si>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</si>
  <si>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</si>
  <si>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</si>
  <si>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</si>
  <si>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</si>
  <si>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</si>
  <si>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</si>
  <si>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</si>
  <si>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</si>
  <si>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</si>
  <si>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</si>
  <si>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</si>
  <si>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</si>
  <si>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</si>
  <si>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</si>
  <si>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</si>
  <si>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</si>
  <si>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</si>
  <si>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</si>
  <si>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</si>
  <si>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</si>
  <si>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</si>
  <si>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</si>
  <si>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</si>
  <si>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</si>
  <si>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</si>
  <si>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</si>
  <si>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</si>
  <si>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</si>
  <si>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</si>
  <si>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</si>
  <si>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</si>
  <si>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</si>
  <si>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</si>
  <si>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</si>
  <si>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</si>
  <si>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</si>
  <si>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</si>
  <si>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</si>
  <si>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</si>
  <si>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</si>
  <si>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</si>
  <si>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</si>
  <si>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</si>
  <si>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</si>
  <si>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</si>
  <si>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</si>
  <si>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</si>
  <si>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</si>
  <si>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</si>
  <si>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</si>
  <si>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</si>
  <si>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</si>
  <si>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</si>
  <si>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</si>
  <si>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</si>
  <si>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</si>
  <si>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</si>
  <si>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</si>
  <si>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</si>
  <si>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</si>
  <si>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</si>
  <si>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</si>
  <si>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</si>
  <si>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</si>
  <si>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</si>
  <si>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</si>
  <si>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</si>
  <si>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</si>
  <si>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</si>
  <si>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</si>
  <si>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</si>
  <si>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</si>
  <si>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</si>
  <si>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</si>
  <si>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</si>
  <si>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</si>
  <si>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</si>
  <si>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</si>
  <si>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</si>
  <si>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</si>
  <si>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</si>
  <si>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</si>
  <si>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</si>
  <si>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</si>
  <si>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</si>
  <si>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</si>
  <si>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</si>
  <si>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</si>
  <si>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</si>
  <si>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</si>
  <si>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</si>
  <si>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</si>
  <si>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</si>
  <si>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</si>
  <si>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</si>
  <si>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</si>
  <si>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</si>
  <si>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</si>
  <si>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</si>
  <si>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</si>
  <si>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</si>
  <si>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</si>
  <si>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</si>
  <si>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</si>
  <si>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</si>
  <si>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</si>
  <si>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</si>
  <si>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</si>
  <si>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</si>
  <si>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</si>
  <si>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</si>
  <si>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</si>
  <si>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</si>
  <si>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</si>
  <si>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</si>
  <si>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</si>
  <si>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</si>
  <si>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</si>
  <si>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</si>
  <si>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</si>
  <si>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</si>
  <si>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</si>
  <si>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</si>
  <si>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</si>
  <si>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</si>
  <si>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</si>
  <si>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</si>
  <si>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</si>
  <si>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</si>
  <si>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</si>
  <si>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</si>
  <si>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</si>
  <si>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</si>
  <si>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</si>
  <si>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</si>
  <si>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</si>
  <si>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</si>
  <si>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</si>
  <si>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</si>
  <si>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</si>
  <si>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</si>
  <si>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</si>
  <si>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</si>
  <si>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</si>
  <si>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</si>
  <si>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</si>
  <si>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</si>
  <si>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</si>
  <si>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</si>
  <si>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</si>
  <si>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</si>
  <si>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</si>
  <si>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</si>
  <si>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</si>
  <si>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</si>
  <si>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</si>
  <si>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</si>
  <si>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</si>
  <si>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</si>
  <si>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</si>
  <si>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</si>
  <si>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</si>
  <si>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</si>
  <si>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</si>
  <si>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</si>
  <si>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</si>
  <si>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</si>
  <si>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</si>
  <si>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</si>
  <si>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</si>
  <si>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</si>
  <si>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</si>
  <si>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</si>
  <si>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</si>
  <si>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</si>
  <si>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</si>
  <si>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</si>
  <si>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</si>
  <si>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</si>
  <si>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</si>
  <si>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</si>
  <si>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</si>
  <si>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</si>
  <si>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</si>
  <si>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</si>
  <si>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</si>
  <si>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</si>
  <si>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</si>
  <si>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</si>
  <si>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</si>
  <si>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</si>
  <si>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</si>
  <si>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</si>
  <si>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</si>
  <si>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</si>
  <si>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</si>
  <si>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</si>
  <si>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</si>
  <si>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</si>
  <si>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</si>
  <si>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</si>
  <si>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</si>
  <si>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</si>
  <si>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</si>
  <si>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</si>
  <si>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</si>
  <si>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</si>
  <si>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</si>
  <si>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</si>
  <si>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</si>
  <si>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</si>
  <si>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</si>
  <si>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</si>
  <si>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</si>
  <si>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</si>
  <si>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</si>
  <si>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</si>
  <si>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</si>
  <si>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</si>
  <si>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</si>
  <si>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</si>
  <si>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</si>
  <si>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</si>
  <si>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</si>
  <si>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</si>
  <si>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</si>
  <si>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</si>
  <si>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</si>
  <si>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</si>
  <si>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</si>
  <si>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</si>
  <si>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</si>
  <si>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</si>
  <si>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</si>
  <si>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</si>
  <si>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</si>
  <si>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</si>
  <si>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</si>
  <si>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</si>
  <si>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</si>
  <si>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</si>
  <si>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</si>
  <si>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</si>
  <si>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</si>
  <si>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</si>
  <si>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</si>
  <si>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</si>
  <si>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</si>
  <si>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</si>
  <si>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</si>
  <si>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</si>
  <si>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</si>
  <si>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</si>
  <si>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</si>
  <si>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</si>
  <si>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</si>
  <si>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</si>
  <si>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</si>
  <si>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</si>
  <si>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</si>
  <si>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</si>
  <si>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</si>
  <si>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</si>
  <si>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</si>
  <si>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</si>
  <si>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</si>
  <si>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</si>
  <si>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</si>
  <si>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</si>
  <si>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</si>
  <si>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</si>
  <si>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</si>
  <si>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</si>
  <si>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</si>
  <si>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</si>
  <si>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</si>
  <si>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</si>
  <si>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</si>
  <si>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</si>
  <si>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</si>
  <si>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</si>
  <si>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</si>
  <si>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</si>
  <si>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</si>
  <si>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</si>
  <si>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</si>
  <si>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</si>
  <si>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</si>
  <si>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</si>
  <si>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</si>
  <si>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</si>
  <si>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</si>
  <si>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</si>
  <si>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</si>
  <si>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</si>
  <si>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</si>
  <si>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</si>
  <si>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</si>
  <si>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</si>
  <si>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</si>
  <si>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</si>
  <si>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</si>
  <si>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</si>
  <si>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</si>
  <si>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</si>
  <si>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</si>
  <si>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</si>
  <si>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</si>
  <si>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</si>
  <si>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</si>
  <si>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</si>
  <si>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</si>
  <si>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</si>
  <si>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</si>
  <si>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</si>
  <si>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</si>
  <si>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</si>
  <si>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</si>
  <si>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</si>
  <si>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</si>
  <si>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</si>
  <si>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</si>
  <si>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</si>
  <si>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</si>
  <si>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</si>
  <si>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</si>
  <si>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</si>
  <si>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</si>
  <si>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</si>
  <si>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</si>
  <si>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</si>
  <si>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</si>
  <si>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</si>
  <si>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</si>
  <si>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</si>
  <si>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</si>
  <si>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</si>
  <si>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</si>
  <si>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</si>
  <si>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</si>
  <si>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</si>
  <si>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</si>
  <si>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</si>
  <si>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</si>
  <si>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</si>
  <si>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</si>
  <si>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</si>
  <si>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</si>
  <si>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</si>
  <si>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</si>
  <si>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</si>
  <si>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</si>
  <si>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</si>
  <si>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</si>
  <si>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</si>
  <si>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</si>
  <si>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</si>
  <si>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</si>
  <si>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</si>
  <si>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</si>
  <si>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</si>
  <si>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</si>
  <si>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</si>
  <si>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</si>
  <si>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</si>
  <si>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</si>
  <si>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</si>
  <si>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</si>
  <si>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</si>
  <si>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</si>
  <si>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</si>
  <si>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</si>
  <si>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</si>
  <si>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</si>
  <si>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</si>
  <si>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</si>
  <si>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</si>
  <si>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</si>
  <si>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</si>
  <si>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</si>
  <si>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</si>
  <si>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</si>
  <si>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</si>
  <si>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</si>
  <si>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</si>
  <si>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</si>
  <si>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</si>
  <si>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</si>
  <si>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</si>
  <si>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</si>
  <si>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</si>
  <si>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</si>
  <si>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</si>
  <si>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</si>
  <si>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</si>
  <si>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</si>
  <si>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</si>
  <si>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</si>
  <si>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</si>
  <si>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</si>
  <si>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</si>
  <si>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</si>
  <si>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</si>
  <si>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</si>
  <si>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</si>
  <si>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</si>
  <si>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</si>
  <si>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</si>
  <si>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</si>
  <si>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</si>
  <si>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</si>
  <si>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</si>
  <si>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</si>
  <si>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</si>
  <si>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</si>
  <si>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</si>
  <si>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</si>
  <si>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</si>
  <si>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</si>
  <si>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</si>
  <si>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</si>
  <si>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</si>
  <si>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</si>
  <si>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</si>
  <si>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</si>
  <si>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</si>
  <si>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</si>
  <si>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</si>
  <si>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</si>
  <si>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</si>
  <si>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</si>
  <si>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</si>
  <si>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</si>
  <si>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</si>
  <si>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</si>
  <si>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</si>
  <si>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</si>
  <si>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</si>
  <si>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</si>
  <si>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</si>
  <si>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</si>
  <si>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</si>
  <si>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</si>
  <si>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</si>
  <si>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</si>
  <si>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</si>
  <si>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</si>
  <si>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</si>
  <si>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</si>
  <si>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</si>
  <si>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</si>
  <si>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</si>
  <si>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</si>
  <si>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</si>
  <si>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</si>
  <si>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</si>
  <si>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</si>
  <si>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</si>
  <si>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</si>
  <si>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</si>
  <si>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</si>
  <si>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</si>
  <si>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</si>
  <si>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</si>
  <si>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</si>
  <si>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</si>
  <si>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</si>
  <si>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</si>
  <si>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</si>
  <si>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</si>
  <si>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</si>
  <si>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</si>
  <si>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</si>
  <si>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</si>
  <si>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</si>
  <si>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</si>
  <si>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</si>
  <si>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</si>
  <si>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</si>
  <si>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</si>
  <si>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</si>
  <si>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</si>
  <si>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</si>
  <si>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</si>
  <si>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</si>
  <si>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</si>
  <si>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</si>
  <si>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</si>
  <si>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</si>
  <si>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</si>
  <si>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</si>
  <si>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</si>
  <si>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</si>
  <si>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</si>
  <si>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</si>
  <si>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</si>
  <si>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</si>
  <si>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</si>
  <si>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</si>
  <si>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</si>
  <si>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</si>
  <si>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</si>
  <si>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</si>
  <si>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</si>
  <si>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</si>
  <si>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</si>
  <si>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</si>
  <si>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</si>
  <si>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</si>
  <si>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</si>
  <si>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</si>
  <si>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</si>
  <si>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</si>
  <si>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</si>
  <si>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</si>
  <si>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</si>
  <si>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</si>
  <si>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</si>
  <si>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</si>
  <si>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</si>
  <si>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</si>
  <si>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</si>
  <si>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</si>
  <si>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</si>
  <si>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</si>
  <si>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</si>
  <si>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</si>
  <si>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</si>
  <si>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</si>
  <si>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</si>
  <si>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</si>
  <si>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</si>
  <si>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</si>
  <si>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</si>
  <si>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</si>
  <si>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</si>
  <si>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</si>
  <si>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</si>
  <si>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</si>
  <si>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</si>
  <si>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</si>
  <si>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</si>
  <si>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</si>
  <si>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</si>
  <si>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</si>
  <si>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</si>
  <si>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</si>
  <si>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</si>
  <si>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</si>
  <si>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</si>
  <si>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</si>
  <si>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</si>
  <si>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</si>
  <si>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</si>
  <si>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</si>
  <si>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</si>
  <si>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</si>
  <si>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</si>
  <si>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</si>
  <si>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</si>
  <si>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</si>
  <si>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</si>
  <si>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</si>
  <si>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</si>
  <si>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</si>
  <si>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</si>
  <si>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</si>
  <si>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</si>
  <si>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</si>
  <si>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</si>
  <si>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</si>
  <si>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</si>
  <si>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</si>
  <si>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</si>
  <si>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</si>
  <si>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</si>
  <si>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</si>
  <si>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</si>
  <si>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</si>
  <si>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</si>
  <si>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</si>
  <si>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</si>
  <si>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</si>
  <si>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</si>
  <si>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</si>
  <si>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</si>
  <si>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</si>
  <si>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</si>
  <si>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</si>
  <si>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</si>
  <si>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</si>
  <si>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</si>
  <si>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</si>
  <si>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</si>
  <si>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</si>
  <si>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</si>
  <si>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</si>
  <si>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</si>
  <si>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</si>
  <si>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</si>
  <si>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</si>
  <si>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</si>
  <si>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</si>
  <si>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</si>
  <si>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</si>
  <si>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</si>
  <si>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</si>
  <si>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</si>
  <si>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</si>
  <si>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</si>
  <si>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</si>
  <si>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</si>
  <si>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</si>
  <si>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</si>
  <si>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</si>
  <si>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</si>
  <si>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</si>
  <si>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</si>
  <si>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</si>
  <si>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</si>
  <si>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</si>
  <si>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</si>
  <si>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</si>
  <si>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</si>
  <si>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</si>
  <si>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</si>
  <si>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</si>
  <si>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</si>
  <si>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</si>
  <si>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</si>
  <si>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</si>
  <si>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</si>
  <si>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</si>
  <si>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</si>
  <si>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</si>
  <si>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</si>
  <si>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</si>
  <si>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</si>
  <si>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</si>
  <si>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</si>
  <si>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</si>
  <si>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</si>
  <si>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</si>
  <si>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</si>
  <si>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</si>
  <si>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</si>
  <si>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</si>
  <si>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</si>
  <si>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</si>
  <si>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</si>
  <si>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</si>
  <si>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</si>
  <si>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</si>
  <si>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</si>
  <si>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</si>
  <si>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</si>
  <si>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</si>
  <si>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</si>
  <si>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</si>
  <si>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</si>
  <si>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</si>
  <si>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</si>
  <si>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</si>
  <si>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</si>
  <si>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</si>
  <si>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</si>
  <si>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</si>
  <si>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</si>
  <si>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</si>
  <si>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</si>
  <si>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</si>
  <si>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</si>
  <si>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</si>
  <si>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</si>
  <si>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</si>
  <si>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</si>
  <si>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</si>
  <si>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</si>
  <si>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</si>
  <si>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</si>
  <si>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</si>
  <si>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</si>
  <si>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</si>
  <si>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</si>
  <si>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</si>
  <si>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</si>
  <si>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</si>
  <si>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</si>
  <si>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</si>
  <si>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</si>
  <si>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</si>
  <si>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</si>
  <si>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</si>
  <si>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</si>
  <si>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</si>
  <si>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</si>
  <si>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</si>
  <si>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</si>
  <si>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</si>
  <si>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</si>
  <si>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</si>
  <si>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</si>
  <si>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</si>
  <si>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</si>
  <si>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</si>
  <si>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</si>
  <si>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</si>
  <si>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</si>
  <si>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</si>
  <si>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</si>
  <si>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</si>
  <si>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</si>
  <si>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</si>
  <si>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</si>
  <si>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</si>
  <si>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</si>
  <si>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</si>
  <si>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</si>
  <si>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</si>
  <si>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</si>
  <si>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</si>
  <si>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</si>
  <si>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</si>
  <si>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</si>
  <si>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</si>
  <si>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</si>
  <si>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</si>
  <si>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</si>
  <si>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</si>
  <si>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</si>
  <si>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</si>
  <si>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</si>
  <si>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</si>
  <si>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</si>
  <si>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</si>
  <si>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</si>
  <si>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</si>
  <si>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</si>
  <si>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</si>
  <si>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</si>
  <si>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</si>
  <si>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</si>
  <si>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</si>
  <si>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</si>
  <si>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</si>
  <si>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</si>
  <si>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</si>
  <si>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</si>
  <si>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</si>
  <si>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</si>
  <si>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</si>
  <si>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</si>
  <si>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</si>
  <si>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</si>
  <si>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</si>
  <si>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</si>
  <si>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</si>
  <si>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</si>
  <si>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</si>
  <si>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</si>
  <si>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</si>
  <si>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</si>
  <si>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</si>
  <si>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</si>
  <si>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</si>
  <si>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</si>
  <si>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</si>
  <si>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</si>
  <si>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</si>
  <si>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</si>
  <si>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</si>
  <si>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</si>
  <si>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</si>
  <si>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</si>
  <si>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</si>
  <si>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</si>
  <si>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</si>
  <si>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</si>
  <si>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</si>
  <si>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</si>
  <si>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</si>
  <si>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</si>
  <si>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</si>
  <si>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</si>
  <si>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</si>
  <si>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</si>
  <si>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</si>
  <si>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</si>
  <si>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</si>
  <si>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</si>
  <si>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</si>
  <si>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</si>
  <si>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</si>
  <si>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</si>
  <si>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</si>
  <si>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</si>
  <si>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</si>
  <si>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</si>
  <si>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</si>
  <si>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</si>
  <si>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</si>
  <si>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</si>
  <si>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</si>
  <si>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</si>
  <si>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</si>
  <si>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</si>
  <si>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</si>
  <si>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</si>
  <si>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</si>
  <si>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</si>
  <si>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</si>
  <si>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</si>
  <si>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</si>
  <si>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</si>
  <si>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</si>
  <si>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</si>
  <si>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</si>
  <si>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</si>
  <si>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</si>
  <si>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</si>
  <si>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</si>
  <si>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</si>
  <si>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</si>
  <si>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</si>
  <si>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</si>
  <si>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</si>
  <si>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</si>
  <si>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</si>
  <si>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</si>
  <si>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</si>
  <si>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</si>
  <si>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</si>
  <si>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</si>
  <si>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</si>
  <si>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</si>
  <si>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</si>
  <si>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</si>
  <si>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</si>
  <si>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</si>
  <si>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</si>
  <si>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</si>
  <si>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</si>
  <si>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</si>
  <si>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</si>
  <si>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</si>
  <si>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</si>
  <si>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</si>
  <si>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</si>
  <si>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</si>
  <si>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</si>
  <si>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</si>
  <si>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</si>
  <si>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</si>
  <si>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</si>
  <si>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</si>
  <si>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</si>
  <si>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</si>
  <si>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</si>
  <si>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</si>
  <si>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</si>
  <si>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</si>
  <si>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</si>
  <si>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</si>
  <si>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</si>
  <si>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</si>
  <si>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</si>
  <si>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</si>
  <si>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</si>
  <si>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</si>
  <si>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</si>
  <si>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</si>
  <si>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</si>
  <si>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</si>
  <si>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</si>
  <si>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</si>
  <si>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</si>
  <si>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</si>
  <si>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</si>
  <si>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</si>
  <si>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</si>
  <si>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</si>
  <si>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</si>
  <si>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</si>
  <si>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</si>
  <si>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</si>
  <si>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</si>
  <si>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</si>
  <si>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</si>
  <si>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</si>
  <si>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</si>
  <si>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</si>
  <si>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</si>
  <si>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</si>
  <si>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</si>
  <si>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</si>
  <si>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</si>
  <si>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</si>
  <si>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</si>
  <si>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</si>
  <si>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</si>
  <si>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</si>
  <si>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</si>
  <si>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</si>
  <si>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</si>
  <si>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</si>
  <si>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</si>
  <si>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</si>
  <si>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</si>
  <si>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</si>
  <si>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</si>
  <si>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</si>
  <si>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</si>
  <si>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</si>
  <si>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</si>
  <si>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</si>
  <si>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</si>
  <si>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</si>
  <si>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</si>
  <si>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</si>
  <si>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</si>
  <si>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</si>
  <si>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</si>
  <si>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</si>
  <si>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</si>
  <si>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</si>
  <si>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</si>
  <si>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</si>
  <si>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</si>
  <si>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</si>
  <si>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</si>
  <si>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</si>
  <si>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</si>
  <si>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</si>
  <si>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</si>
  <si>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</si>
  <si>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</si>
  <si>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</si>
  <si>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</si>
  <si>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</si>
  <si>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</si>
  <si>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</si>
  <si>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</si>
  <si>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</si>
  <si>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</si>
  <si>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</si>
  <si>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</si>
  <si>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</si>
  <si>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</si>
  <si>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</si>
  <si>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</si>
  <si>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</si>
  <si>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</si>
  <si>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</si>
  <si>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</si>
  <si>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</si>
  <si>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</si>
  <si>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</si>
  <si>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</si>
  <si>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</si>
  <si>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</si>
  <si>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</si>
  <si>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</si>
  <si>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</si>
  <si>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</si>
  <si>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</si>
  <si>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</si>
  <si>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</si>
  <si>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</si>
  <si>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</si>
  <si>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</si>
  <si>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</si>
  <si>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</si>
  <si>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</si>
  <si>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</si>
  <si>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</si>
  <si>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</si>
  <si>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</si>
  <si>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</si>
  <si>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</si>
  <si>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</si>
  <si>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</si>
  <si>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</si>
  <si>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</si>
  <si>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</si>
  <si>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</si>
  <si>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</si>
  <si>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</si>
  <si>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</si>
  <si>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</si>
  <si>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</si>
  <si>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</si>
  <si>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</si>
  <si>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</si>
  <si>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</si>
  <si>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</si>
  <si>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</si>
  <si>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</si>
  <si>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</si>
  <si>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</si>
  <si>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</si>
  <si>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</si>
  <si>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</si>
  <si>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</si>
  <si>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</si>
  <si>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</si>
  <si>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</si>
  <si>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</si>
  <si>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</si>
  <si>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</si>
  <si>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</si>
  <si>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</si>
  <si>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</si>
  <si>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</si>
  <si>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</si>
  <si>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</si>
  <si>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</si>
  <si>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</si>
  <si>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</si>
  <si>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</si>
  <si>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</si>
  <si>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</si>
  <si>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</si>
  <si>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</si>
  <si>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</si>
  <si>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</si>
  <si>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</si>
  <si>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</si>
  <si>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</si>
  <si>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</si>
  <si>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</si>
  <si>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</si>
  <si>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</si>
  <si>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</si>
  <si>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</si>
  <si>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</si>
  <si>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</si>
  <si>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</si>
  <si>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</si>
  <si>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</si>
  <si>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</si>
  <si>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</si>
  <si>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</si>
  <si>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</si>
  <si>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</si>
  <si>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</si>
  <si>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</si>
  <si>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</si>
  <si>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</si>
  <si>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</si>
  <si>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</si>
  <si>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</si>
  <si>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</si>
  <si>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</si>
  <si>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</si>
  <si>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</si>
  <si>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</si>
  <si>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</si>
  <si>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</si>
  <si>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</si>
  <si>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</si>
  <si>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</si>
  <si>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</si>
  <si>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</si>
  <si>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</si>
  <si>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</si>
  <si>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</si>
  <si>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</si>
  <si>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</si>
  <si>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</si>
  <si>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</si>
  <si>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</si>
  <si>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</si>
  <si>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</si>
  <si>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</si>
  <si>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</si>
  <si>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</si>
  <si>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</si>
  <si>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</si>
  <si>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</si>
  <si>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</si>
  <si>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</si>
  <si>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</si>
  <si>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</si>
  <si>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</si>
  <si>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</si>
  <si>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</si>
  <si>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</si>
  <si>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</si>
  <si>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</si>
  <si>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</si>
  <si>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</si>
  <si>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</si>
  <si>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</si>
  <si>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</si>
  <si>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</si>
  <si>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</si>
  <si>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</si>
  <si>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</si>
  <si>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</si>
  <si>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</si>
  <si>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</si>
  <si>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</si>
  <si>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</si>
  <si>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</si>
  <si>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</si>
  <si>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</si>
  <si>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</si>
  <si>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</si>
  <si>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</si>
  <si>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</si>
  <si>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</si>
  <si>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</si>
  <si>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</si>
  <si>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</si>
  <si>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</si>
  <si>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</si>
  <si>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</si>
  <si>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</si>
  <si>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</si>
  <si>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</si>
  <si>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</si>
  <si>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</si>
  <si>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</si>
  <si>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</si>
  <si>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</si>
  <si>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</si>
  <si>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</si>
  <si>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</si>
  <si>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</si>
  <si>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</si>
  <si>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</si>
  <si>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</si>
  <si>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</si>
  <si>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</si>
  <si>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</si>
  <si>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</si>
  <si>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</si>
  <si>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</si>
  <si>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</si>
  <si>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</si>
  <si>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</si>
  <si>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</si>
  <si>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</si>
  <si>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</si>
  <si>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</si>
  <si>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</si>
  <si>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</si>
  <si>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</si>
  <si>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</si>
  <si>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</si>
  <si>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</si>
  <si>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</si>
  <si>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</si>
  <si>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</si>
  <si>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</si>
  <si>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</si>
  <si>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</si>
  <si>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</si>
  <si>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</si>
  <si>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</si>
  <si>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</si>
  <si>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</si>
  <si>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</si>
  <si>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</si>
  <si>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</si>
  <si>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</si>
  <si>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</si>
  <si>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</si>
  <si>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</si>
  <si>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</si>
  <si>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</si>
  <si>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</si>
  <si>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</si>
  <si>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</si>
  <si>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</si>
  <si>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</si>
  <si>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</si>
  <si>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</si>
  <si>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</si>
  <si>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</si>
  <si>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</si>
  <si>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</si>
  <si>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</si>
  <si>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</si>
  <si>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</si>
  <si>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</si>
  <si>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</si>
  <si>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</si>
  <si>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</si>
  <si>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</si>
  <si>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</si>
  <si>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</si>
  <si>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</si>
  <si>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</si>
  <si>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</si>
  <si>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</si>
  <si>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</si>
  <si>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</si>
  <si>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</si>
  <si>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</si>
  <si>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</si>
  <si>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</si>
  <si>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</si>
  <si>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</si>
  <si>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</si>
  <si>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</si>
  <si>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</si>
  <si>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</si>
  <si>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</si>
  <si>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</si>
  <si>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</si>
  <si>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</si>
  <si>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</si>
  <si>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</si>
  <si>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</si>
  <si>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</si>
  <si>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</si>
  <si>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</si>
  <si>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</si>
  <si>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</si>
  <si>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</si>
  <si>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</si>
  <si>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</si>
  <si>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</si>
  <si>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</si>
  <si>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</si>
  <si>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</si>
  <si>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</si>
  <si>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</si>
  <si>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</si>
  <si>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</si>
  <si>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</si>
  <si>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</si>
  <si>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</si>
  <si>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</si>
  <si>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</si>
  <si>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</si>
  <si>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</si>
  <si>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</si>
  <si>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</si>
  <si>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</si>
  <si>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</si>
  <si>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</si>
  <si>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</si>
  <si>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</si>
  <si>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</si>
  <si>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</si>
  <si>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</si>
  <si>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</si>
  <si>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</si>
  <si>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</si>
  <si>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</si>
  <si>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</si>
  <si>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</si>
  <si>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</si>
  <si>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</si>
  <si>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</si>
  <si>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</si>
  <si>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</si>
  <si>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</si>
  <si>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</si>
  <si>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</si>
  <si>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</si>
  <si>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</si>
  <si>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</si>
  <si>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</si>
  <si>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</si>
  <si>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</si>
  <si>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</si>
  <si>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</si>
  <si>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</si>
  <si>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</si>
  <si>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</si>
  <si>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</si>
  <si>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</si>
  <si>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</si>
  <si>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</si>
  <si>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</si>
  <si>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</si>
  <si>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</si>
  <si>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</si>
  <si>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</si>
  <si>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</si>
  <si>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</si>
  <si>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</si>
  <si>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</si>
  <si>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</si>
  <si>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</si>
  <si>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</si>
  <si>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</si>
  <si>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</si>
  <si>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</si>
  <si>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</si>
  <si>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</si>
  <si>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</si>
  <si>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</si>
  <si>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</si>
  <si>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</si>
  <si>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</si>
  <si>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</si>
  <si>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</si>
  <si>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</si>
  <si>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</si>
  <si>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</si>
  <si>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</si>
  <si>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</si>
  <si>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</si>
  <si>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</si>
  <si>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</si>
  <si>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</si>
  <si>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</si>
  <si>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</si>
  <si>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</si>
  <si>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</si>
  <si>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</si>
  <si>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</si>
  <si>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</si>
  <si>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</si>
  <si>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</si>
  <si>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</si>
  <si>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</si>
  <si>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</si>
  <si>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</si>
  <si>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</si>
  <si>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</si>
  <si>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</si>
  <si>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</si>
  <si>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</si>
  <si>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</si>
  <si>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</si>
  <si>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</si>
  <si>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</si>
  <si>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</si>
  <si>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</si>
  <si>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</si>
  <si>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</si>
  <si>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</si>
  <si>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</si>
  <si>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</si>
  <si>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</si>
  <si>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</si>
  <si>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</si>
  <si>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</si>
  <si>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</si>
  <si>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</si>
  <si>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</si>
  <si>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</si>
  <si>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</si>
  <si>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</si>
  <si>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</si>
  <si>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</si>
  <si>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</si>
  <si>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</si>
  <si>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</si>
  <si>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</si>
  <si>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</si>
  <si>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</si>
  <si>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</si>
  <si>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</si>
  <si>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</si>
  <si>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</si>
  <si>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</si>
  <si>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</si>
  <si>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</si>
  <si>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</si>
  <si>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</si>
  <si>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</si>
  <si>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</si>
  <si>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</si>
  <si>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</si>
  <si>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</si>
  <si>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</si>
  <si>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</si>
  <si>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</si>
  <si>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</si>
  <si>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</si>
  <si>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</si>
  <si>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</si>
  <si>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</si>
  <si>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</si>
  <si>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</si>
  <si>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</si>
  <si>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</si>
  <si>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</si>
  <si>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</si>
  <si>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</si>
  <si>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</si>
  <si>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</si>
  <si>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</si>
  <si>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</si>
  <si>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</si>
  <si>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</si>
  <si>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</si>
  <si>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</si>
  <si>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</si>
  <si>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</si>
  <si>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</si>
  <si>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</si>
  <si>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</si>
  <si>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</si>
  <si>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</si>
  <si>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</si>
  <si>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</si>
  <si>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</si>
  <si>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</si>
  <si>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</si>
  <si>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</si>
  <si>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</si>
  <si>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</si>
  <si>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</si>
  <si>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</si>
  <si>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</si>
  <si>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</si>
  <si>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</si>
  <si>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</si>
  <si>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</si>
  <si>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</si>
  <si>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</si>
  <si>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</si>
  <si>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</si>
  <si>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</si>
  <si>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</si>
  <si>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</si>
  <si>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</si>
  <si>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</si>
  <si>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</si>
  <si>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</si>
  <si>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</si>
  <si>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</si>
  <si>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</si>
  <si>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</si>
  <si>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</si>
  <si>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</si>
  <si>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</si>
  <si>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</si>
  <si>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</si>
  <si>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</si>
  <si>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</si>
  <si>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</si>
  <si>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</si>
  <si>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</si>
  <si>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</si>
  <si>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</si>
  <si>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</si>
  <si>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</si>
  <si>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</si>
  <si>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</si>
  <si>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</si>
  <si>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</si>
  <si>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</si>
  <si>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</si>
  <si>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</si>
  <si>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</si>
  <si>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</si>
  <si>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</si>
  <si>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</si>
  <si>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</si>
  <si>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</si>
  <si>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</si>
  <si>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</si>
  <si>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</si>
  <si>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</si>
  <si>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</si>
  <si>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</si>
  <si>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</si>
  <si>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</si>
  <si>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</si>
  <si>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</si>
  <si>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</si>
  <si>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</si>
  <si>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</si>
  <si>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</si>
  <si>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</si>
  <si>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</si>
  <si>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</si>
  <si>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</si>
  <si>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</si>
  <si>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</si>
  <si>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</si>
  <si>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</si>
  <si>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</si>
  <si>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</si>
  <si>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</si>
  <si>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</si>
  <si>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</si>
  <si>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</si>
  <si>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</si>
  <si>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</si>
  <si>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</si>
  <si>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</si>
  <si>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</si>
  <si>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</si>
  <si>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</si>
  <si>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</si>
  <si>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</si>
  <si>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</si>
  <si>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</si>
  <si>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</si>
  <si>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</si>
  <si>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</si>
  <si>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</si>
  <si>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</si>
  <si>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</si>
  <si>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</si>
  <si>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</si>
  <si>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</si>
  <si>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</si>
  <si>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</si>
  <si>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</si>
  <si>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</si>
  <si>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</si>
  <si>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</si>
  <si>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</si>
  <si>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</si>
  <si>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</si>
  <si>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</si>
  <si>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</si>
  <si>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</si>
  <si>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</si>
  <si>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</si>
  <si>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</si>
  <si>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</si>
  <si>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</si>
  <si>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</si>
  <si>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</si>
  <si>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</si>
  <si>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</si>
  <si>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</si>
  <si>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</si>
  <si>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</si>
  <si>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</si>
  <si>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</si>
  <si>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</si>
  <si>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</si>
  <si>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</si>
  <si>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</si>
  <si>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</si>
  <si>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</si>
  <si>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</si>
  <si>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</si>
  <si>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</si>
  <si>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</si>
  <si>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</si>
  <si>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</si>
  <si>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</si>
  <si>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</si>
  <si>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</si>
  <si>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</si>
  <si>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</si>
  <si>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</si>
  <si>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</si>
  <si>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</si>
  <si>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</si>
  <si>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</si>
  <si>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</si>
  <si>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</si>
  <si>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</si>
  <si>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</si>
  <si>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</si>
  <si>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</si>
  <si>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</si>
  <si>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</si>
  <si>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</si>
  <si>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</si>
  <si>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</si>
  <si>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</si>
  <si>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</si>
  <si>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</si>
  <si>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</si>
  <si>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</si>
  <si>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</si>
  <si>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</si>
  <si>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</si>
  <si>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</si>
  <si>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</si>
  <si>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</si>
  <si>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</si>
  <si>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</si>
  <si>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</si>
  <si>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</si>
  <si>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</si>
  <si>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</si>
  <si>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</si>
  <si>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</si>
  <si>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</si>
  <si>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</si>
  <si>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</si>
  <si>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</si>
  <si>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</si>
  <si>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</si>
  <si>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</si>
  <si>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</si>
  <si>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</si>
  <si>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</si>
  <si>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</si>
  <si>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</si>
  <si>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</si>
  <si>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</si>
  <si>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</si>
  <si>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</si>
  <si>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</si>
  <si>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</si>
  <si>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</si>
  <si>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</si>
  <si>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</si>
  <si>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</si>
  <si>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</si>
  <si>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</si>
  <si>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</si>
  <si>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</si>
  <si>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</si>
  <si>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</si>
  <si>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</si>
  <si>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</si>
  <si>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</si>
  <si>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</si>
  <si>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</si>
  <si>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</si>
  <si>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</si>
  <si>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</si>
  <si>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</si>
  <si>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</si>
  <si>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</si>
  <si>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</si>
  <si>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</si>
  <si>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</si>
  <si>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</si>
  <si>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</si>
  <si>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</si>
  <si>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</si>
  <si>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</si>
  <si>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</si>
  <si>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</si>
  <si>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</si>
  <si>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</si>
  <si>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</si>
  <si>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</si>
  <si>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</si>
  <si>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</si>
  <si>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</si>
  <si>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</si>
  <si>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</si>
  <si>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</si>
  <si>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</si>
  <si>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</si>
  <si>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</si>
  <si>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</si>
  <si>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</si>
  <si>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</si>
  <si>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</si>
  <si>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</si>
  <si>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</si>
  <si>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</si>
  <si>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</si>
  <si>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</si>
  <si>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</si>
  <si>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</si>
  <si>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</si>
  <si>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</si>
  <si>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</si>
  <si>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</si>
  <si>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</si>
  <si>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</si>
  <si>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</si>
  <si>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</si>
  <si>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</si>
  <si>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</si>
  <si>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</si>
  <si>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</si>
  <si>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</si>
  <si>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</si>
  <si>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</si>
  <si>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</si>
  <si>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</si>
  <si>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</si>
  <si>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</si>
  <si>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</si>
  <si>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</si>
  <si>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</si>
  <si>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</si>
  <si>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</si>
  <si>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</si>
  <si>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</si>
  <si>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</si>
  <si>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</si>
  <si>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</si>
  <si>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</si>
  <si>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</si>
  <si>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</si>
  <si>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</si>
  <si>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</si>
  <si>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</si>
  <si>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</si>
  <si>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</si>
  <si>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</si>
  <si>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</si>
  <si>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</si>
  <si>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</si>
  <si>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</si>
  <si>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</si>
  <si>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</si>
  <si>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</si>
  <si>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</si>
  <si>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</si>
  <si>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</si>
  <si>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</si>
  <si>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</si>
  <si>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</si>
  <si>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</si>
  <si>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</si>
  <si>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</si>
  <si>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</si>
  <si>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</si>
  <si>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</si>
  <si>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</si>
  <si>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</si>
  <si>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</si>
  <si>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</si>
  <si>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</si>
  <si>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</si>
  <si>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</si>
  <si>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</si>
  <si>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</si>
  <si>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</si>
  <si>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</si>
  <si>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</si>
  <si>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</si>
  <si>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</si>
  <si>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</si>
  <si>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</si>
  <si>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</si>
  <si>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</si>
  <si>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</si>
  <si>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</si>
  <si>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</si>
  <si>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</si>
  <si>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</si>
  <si>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</si>
  <si>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</si>
  <si>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</si>
  <si>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</si>
  <si>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</si>
  <si>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</si>
  <si>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</si>
  <si>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</si>
  <si>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</si>
  <si>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</si>
  <si>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</si>
  <si>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</si>
  <si>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</si>
  <si>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</si>
  <si>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</si>
  <si>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</si>
  <si>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</si>
  <si>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</si>
  <si>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</si>
  <si>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</si>
  <si>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</si>
  <si>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</si>
  <si>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</si>
  <si>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</si>
  <si>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</si>
  <si>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</si>
  <si>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</si>
  <si>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</si>
  <si>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</si>
  <si>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</si>
  <si>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</si>
  <si>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</si>
  <si>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</si>
  <si>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</si>
  <si>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</si>
  <si>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</si>
  <si>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</si>
  <si>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</si>
  <si>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</si>
  <si>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</si>
  <si>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</si>
  <si>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</si>
  <si>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</si>
  <si>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</si>
  <si>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</si>
  <si>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</si>
  <si>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</si>
  <si>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</si>
  <si>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</si>
  <si>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</si>
  <si>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</si>
  <si>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</si>
  <si>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</si>
  <si>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</si>
  <si>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</si>
  <si>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</si>
  <si>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</si>
  <si>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</si>
  <si>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</si>
  <si>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</si>
  <si>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</si>
  <si>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</si>
  <si>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</si>
  <si>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</si>
  <si>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</si>
  <si>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</si>
  <si>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</si>
  <si>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</si>
  <si>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</si>
  <si>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</si>
  <si>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</si>
  <si>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</si>
  <si>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</si>
  <si>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</si>
  <si>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</si>
  <si>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</si>
  <si>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</si>
  <si>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</si>
  <si>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</si>
  <si>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</si>
  <si>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</si>
  <si>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</si>
  <si>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</si>
  <si>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</si>
  <si>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</si>
  <si>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</si>
  <si>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</si>
  <si>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</si>
  <si>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</si>
  <si>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</si>
  <si>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</si>
  <si>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</si>
  <si>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</si>
  <si>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</si>
  <si>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</si>
  <si>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</si>
  <si>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</si>
  <si>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</si>
  <si>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</si>
  <si>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</si>
  <si>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</si>
  <si>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</si>
  <si>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</si>
  <si>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</si>
  <si>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</si>
  <si>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</si>
  <si>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</si>
  <si>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</si>
  <si>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</si>
  <si>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</si>
  <si>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</si>
  <si>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</si>
  <si>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</si>
  <si>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</si>
  <si>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</si>
  <si>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</si>
  <si>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</si>
  <si>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</si>
  <si>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</si>
  <si>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</si>
  <si>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</si>
  <si>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</si>
  <si>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</si>
  <si>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</si>
  <si>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</si>
  <si>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</si>
  <si>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</si>
  <si>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</si>
  <si>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</si>
  <si>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</si>
  <si>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</si>
  <si>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</si>
  <si>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</si>
  <si>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</si>
  <si>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</si>
  <si>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</si>
  <si>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</si>
  <si>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</si>
  <si>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</si>
  <si>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</si>
  <si>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</si>
  <si>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</si>
  <si>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</si>
  <si>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</si>
  <si>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</si>
  <si>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</si>
  <si>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</si>
  <si>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</si>
  <si>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</si>
  <si>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</si>
  <si>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</si>
  <si>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</si>
  <si>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</si>
  <si>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</si>
  <si>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</si>
  <si>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</si>
  <si>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</si>
  <si>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</si>
  <si>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</si>
  <si>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</si>
  <si>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</si>
  <si>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</si>
  <si>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</si>
  <si>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</si>
  <si>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</si>
  <si>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</si>
  <si>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</si>
  <si>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</si>
  <si>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</si>
  <si>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</si>
  <si>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</si>
  <si>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</si>
  <si>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</si>
  <si>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</si>
  <si>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</si>
  <si>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</si>
  <si>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</si>
  <si>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</si>
  <si>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</si>
  <si>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</si>
  <si>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</si>
  <si>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</si>
  <si>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</si>
  <si>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</si>
  <si>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</si>
  <si>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</si>
  <si>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</si>
  <si>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</si>
  <si>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</si>
  <si>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</si>
  <si>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</si>
  <si>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</si>
  <si>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</si>
  <si>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</si>
  <si>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</si>
  <si>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</si>
  <si>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</si>
  <si>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</si>
  <si>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</si>
  <si>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</si>
  <si>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</si>
  <si>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</si>
  <si>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</si>
  <si>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</si>
  <si>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</si>
  <si>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</si>
  <si>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</si>
  <si>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</si>
  <si>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</si>
  <si>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</si>
  <si>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</si>
  <si>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</si>
  <si>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</si>
  <si>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</si>
  <si>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</si>
  <si>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</si>
  <si>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</si>
  <si>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</si>
  <si>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</si>
  <si>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</si>
  <si>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</si>
  <si>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</si>
  <si>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</si>
  <si>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</si>
  <si>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</si>
  <si>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</si>
  <si>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</si>
  <si>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</si>
  <si>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</si>
  <si>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</si>
  <si>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</si>
  <si>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</si>
  <si>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</si>
  <si>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</si>
  <si>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</si>
  <si>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</si>
  <si>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</si>
  <si>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</si>
  <si>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</si>
  <si>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</si>
  <si>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</si>
  <si>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</si>
  <si>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</si>
  <si>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</si>
  <si>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</si>
  <si>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</si>
  <si>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</si>
  <si>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</si>
  <si>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</si>
  <si>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</si>
  <si>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</si>
  <si>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</si>
  <si>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</si>
  <si>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</si>
  <si>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</si>
  <si>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</si>
  <si>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</si>
  <si>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</si>
  <si>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</si>
  <si>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</si>
  <si>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</si>
  <si>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</si>
  <si>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</si>
  <si>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</si>
  <si>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</si>
  <si>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</si>
  <si>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</si>
  <si>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</si>
  <si>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</si>
  <si>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</si>
  <si>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</si>
  <si>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</si>
  <si>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</si>
  <si>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</si>
  <si>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</si>
  <si>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</si>
  <si>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</si>
  <si>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</si>
  <si>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</si>
  <si>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</si>
  <si>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</si>
  <si>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</si>
  <si>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</si>
  <si>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</si>
  <si>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</si>
  <si>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</si>
  <si>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</si>
  <si>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</si>
  <si>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</si>
  <si>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</si>
  <si>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</si>
  <si>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</si>
  <si>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</si>
  <si>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</si>
  <si>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</si>
  <si>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</si>
  <si>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</si>
  <si>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</si>
  <si>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</si>
  <si>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</si>
  <si>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</si>
  <si>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</si>
  <si>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</si>
  <si>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</si>
  <si>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</si>
  <si>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</si>
  <si>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</si>
  <si>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</si>
  <si>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</si>
  <si>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</si>
  <si>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</si>
  <si>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</si>
  <si>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</si>
  <si>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</si>
  <si>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</si>
  <si>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</si>
  <si>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</si>
  <si>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</si>
  <si>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</si>
  <si>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</si>
  <si>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</si>
  <si>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</si>
  <si>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</si>
  <si>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</si>
  <si>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</si>
  <si>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</si>
  <si>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</si>
  <si>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</si>
  <si>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</si>
  <si>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</si>
  <si>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</si>
  <si>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</si>
  <si>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</si>
  <si>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</si>
  <si>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</si>
  <si>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</si>
  <si>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</si>
  <si>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</si>
  <si>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</si>
  <si>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</si>
  <si>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</si>
  <si>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</si>
  <si>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</si>
  <si>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</si>
  <si>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</si>
  <si>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</si>
  <si>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</si>
  <si>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</si>
  <si>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</si>
  <si>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</si>
  <si>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</si>
  <si>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</si>
  <si>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</si>
  <si>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</si>
  <si>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</si>
  <si>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</si>
  <si>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</si>
  <si>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</si>
  <si>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</si>
  <si>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</si>
  <si>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</si>
  <si>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</si>
  <si>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</si>
  <si>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</si>
  <si>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</si>
  <si>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</si>
  <si>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</si>
  <si>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</si>
  <si>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</si>
  <si>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</si>
  <si>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</si>
  <si>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</si>
  <si>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</si>
  <si>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</si>
  <si>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</si>
  <si>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</si>
  <si>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</si>
  <si>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</si>
  <si>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</si>
  <si>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</si>
  <si>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</si>
  <si>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</si>
  <si>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</si>
  <si>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</si>
  <si>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</si>
  <si>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</si>
  <si>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</si>
  <si>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</si>
  <si>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</si>
  <si>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</si>
  <si>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</si>
  <si>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</si>
  <si>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</si>
  <si>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</si>
  <si>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</si>
  <si>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</si>
  <si>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</si>
  <si>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</si>
  <si>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</si>
  <si>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</si>
  <si>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</si>
  <si>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</si>
  <si>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</si>
  <si>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</si>
  <si>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</si>
  <si>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</si>
  <si>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</si>
  <si>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</si>
  <si>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</si>
  <si>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</si>
  <si>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</si>
  <si>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</si>
  <si>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</si>
  <si>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</si>
  <si>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</si>
  <si>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</si>
  <si>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</si>
  <si>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</si>
  <si>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</si>
  <si>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</si>
  <si>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</si>
  <si>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</si>
  <si>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</si>
  <si>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</si>
  <si>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</si>
  <si>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</si>
  <si>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</si>
  <si>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</si>
  <si>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</si>
  <si>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</si>
  <si>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</si>
  <si>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</si>
  <si>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</si>
  <si>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</si>
  <si>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</si>
  <si>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</si>
  <si>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</si>
  <si>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</si>
  <si>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</si>
  <si>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</si>
  <si>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</si>
  <si>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</si>
  <si>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</si>
  <si>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</si>
  <si>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</si>
  <si>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</si>
  <si>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</si>
  <si>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</si>
  <si>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</si>
  <si>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</si>
  <si>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</si>
  <si>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</si>
  <si>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</si>
  <si>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</si>
  <si>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</si>
  <si>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</si>
  <si>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</si>
  <si>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</si>
  <si>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</si>
  <si>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</si>
  <si>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</si>
  <si>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</si>
  <si>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</si>
  <si>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</si>
  <si>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</si>
  <si>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</si>
  <si>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</si>
  <si>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</si>
  <si>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</si>
  <si>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</si>
  <si>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</si>
  <si>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</si>
  <si>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</si>
  <si>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</si>
  <si>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</si>
  <si>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</si>
  <si>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</si>
  <si>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</si>
  <si>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</si>
  <si>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</si>
  <si>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</si>
  <si>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</si>
  <si>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</si>
  <si>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</si>
  <si>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</si>
  <si>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</si>
  <si>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</si>
  <si>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</si>
  <si>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</si>
  <si>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</si>
  <si>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</si>
  <si>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</si>
  <si>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</si>
  <si>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</si>
  <si>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</si>
  <si>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</si>
  <si>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</si>
  <si>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</si>
  <si>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</si>
  <si>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</si>
  <si>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</si>
  <si>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</si>
  <si>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</si>
  <si>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</si>
  <si>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</si>
  <si>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</si>
  <si>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</si>
  <si>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</si>
  <si>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</si>
  <si>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</si>
  <si>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</si>
  <si>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</si>
  <si>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</si>
  <si>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</si>
  <si>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</si>
  <si>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</si>
  <si>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</si>
  <si>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</si>
  <si>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</si>
  <si>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</si>
  <si>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</si>
  <si>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</si>
  <si>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</si>
  <si>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</si>
  <si>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</si>
  <si>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</si>
  <si>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</si>
  <si>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</si>
  <si>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</si>
  <si>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</si>
  <si>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</si>
  <si>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</si>
  <si>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</si>
  <si>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</si>
  <si>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</si>
  <si>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</si>
  <si>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</si>
  <si>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</si>
  <si>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</si>
  <si>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</si>
  <si>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</si>
  <si>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</si>
  <si>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</si>
  <si>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</si>
  <si>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</si>
  <si>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</si>
  <si>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</si>
  <si>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</si>
  <si>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</si>
  <si>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</si>
  <si>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</si>
  <si>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</si>
  <si>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</si>
  <si>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</si>
  <si>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</si>
  <si>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</si>
  <si>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</si>
  <si>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</si>
  <si>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</si>
  <si>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</si>
  <si>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</si>
  <si>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</si>
  <si>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</si>
  <si>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</si>
  <si>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</si>
  <si>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</si>
  <si>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</si>
  <si>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</si>
  <si>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</si>
  <si>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</si>
  <si>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</si>
  <si>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</si>
  <si>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</si>
  <si>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</si>
  <si>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</si>
  <si>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</si>
  <si>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</si>
  <si>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</si>
  <si>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</si>
  <si>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</si>
  <si>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</si>
  <si>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</si>
  <si>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</si>
  <si>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</si>
  <si>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</si>
  <si>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</si>
  <si>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</si>
  <si>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</si>
  <si>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</si>
  <si>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</si>
  <si>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</si>
  <si>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</si>
  <si>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</si>
  <si>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</si>
  <si>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</si>
  <si>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</si>
  <si>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</si>
  <si>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</si>
  <si>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</si>
  <si>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</si>
  <si>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</si>
  <si>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</si>
  <si>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</si>
  <si>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</si>
  <si>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</si>
  <si>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</si>
  <si>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</si>
  <si>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</si>
  <si>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</si>
  <si>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</si>
  <si>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</si>
  <si>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</si>
  <si>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</si>
  <si>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</si>
  <si>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</si>
  <si>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</si>
  <si>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</si>
  <si>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</si>
  <si>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</si>
  <si>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</si>
  <si>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</si>
  <si>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</si>
  <si>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</si>
  <si>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</si>
  <si>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</si>
  <si>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</si>
  <si>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</si>
  <si>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</si>
  <si>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</si>
  <si>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</si>
  <si>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</si>
  <si>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</si>
  <si>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</si>
  <si>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</si>
  <si>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</si>
  <si>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</si>
  <si>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</si>
  <si>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</si>
  <si>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</si>
  <si>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</si>
  <si>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</si>
  <si>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</si>
  <si>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</si>
  <si>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</si>
  <si>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</si>
  <si>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</si>
  <si>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</si>
  <si>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</si>
  <si>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</si>
  <si>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</si>
  <si>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</si>
  <si>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</si>
  <si>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</si>
  <si>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</si>
  <si>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</si>
  <si>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</si>
  <si>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</si>
  <si>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</si>
  <si>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</si>
  <si>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</si>
  <si>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</si>
  <si>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</si>
  <si>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</si>
  <si>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</si>
  <si>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</si>
  <si>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</si>
  <si>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</si>
  <si>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</si>
  <si>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</si>
  <si>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</si>
  <si>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</si>
  <si>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</si>
  <si>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</si>
  <si>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</si>
  <si>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</si>
  <si>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</si>
  <si>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</si>
  <si>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</si>
  <si>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</si>
  <si>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</si>
  <si>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</si>
  <si>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</si>
  <si>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</si>
  <si>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</si>
  <si>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</si>
  <si>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</si>
  <si>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</si>
  <si>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</si>
  <si>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</si>
  <si>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</si>
  <si>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</si>
  <si>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</si>
  <si>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</si>
  <si>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</si>
  <si>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</si>
  <si>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</si>
  <si>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</si>
  <si>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</si>
  <si>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</si>
  <si>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</si>
  <si>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</si>
  <si>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</si>
  <si>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</si>
  <si>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</si>
  <si>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</si>
  <si>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</si>
  <si>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</si>
  <si>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</si>
  <si>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</si>
  <si>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</si>
  <si>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</si>
  <si>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</si>
  <si>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</si>
  <si>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</si>
  <si>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</si>
  <si>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</si>
  <si>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</si>
  <si>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</si>
  <si>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</si>
  <si>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</si>
  <si>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</si>
  <si>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</si>
  <si>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</si>
  <si>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</si>
  <si>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</si>
  <si>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</si>
  <si>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</si>
  <si>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</si>
  <si>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</si>
  <si>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</si>
  <si>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</si>
  <si>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</si>
  <si>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</si>
  <si>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</si>
  <si>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</si>
  <si>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</si>
  <si>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</si>
  <si>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</si>
  <si>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</si>
  <si>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</si>
  <si>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</si>
  <si>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</si>
  <si>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</si>
  <si>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</si>
  <si>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</si>
  <si>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</si>
  <si>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</si>
  <si>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</si>
  <si>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</si>
  <si>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</si>
  <si>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</si>
  <si>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</si>
  <si>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</si>
  <si>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</si>
  <si>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</si>
  <si>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</si>
  <si>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</si>
  <si>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</si>
  <si>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</si>
  <si>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</si>
  <si>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</si>
  <si>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</si>
  <si>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</si>
  <si>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</si>
  <si>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</si>
  <si>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</si>
  <si>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</si>
  <si>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</si>
  <si>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</si>
  <si>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</si>
  <si>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</si>
  <si>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</si>
  <si>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</si>
  <si>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</si>
  <si>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</si>
  <si>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</si>
  <si>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</si>
  <si>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</si>
  <si>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</si>
  <si>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</si>
  <si>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</si>
  <si>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</si>
  <si>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</si>
  <si>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</si>
  <si>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</si>
  <si>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</si>
  <si>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</si>
  <si>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</si>
  <si>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</si>
  <si>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</si>
  <si>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</si>
  <si>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</si>
  <si>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</si>
  <si>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</si>
  <si>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</si>
  <si>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</si>
  <si>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</si>
  <si>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</si>
  <si>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</si>
  <si>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</si>
  <si>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</si>
  <si>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</si>
  <si>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</si>
  <si>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</si>
  <si>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</si>
  <si>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</si>
  <si>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</si>
  <si>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</si>
  <si>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</si>
  <si>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</si>
  <si>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</si>
  <si>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</si>
  <si>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</si>
  <si>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</si>
  <si>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</si>
  <si>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</si>
  <si>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</si>
  <si>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</si>
  <si>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</si>
  <si>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</si>
  <si>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</si>
  <si>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</si>
  <si>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</si>
  <si>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</si>
  <si>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</si>
  <si>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</si>
  <si>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</si>
  <si>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</si>
  <si>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</si>
  <si>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</si>
  <si>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</si>
  <si>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</si>
  <si>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</si>
  <si>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</si>
  <si>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</si>
  <si>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</si>
  <si>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</si>
  <si>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</si>
  <si>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</si>
  <si>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</si>
  <si>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</si>
  <si>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</si>
  <si>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</si>
  <si>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</si>
  <si>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</si>
  <si>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</si>
  <si>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</si>
  <si>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</si>
  <si>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</si>
  <si>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</si>
  <si>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</si>
  <si>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</si>
  <si>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</si>
  <si>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</si>
  <si>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</si>
  <si>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</si>
  <si>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</si>
  <si>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</si>
  <si>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</si>
  <si>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</si>
  <si>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</si>
  <si>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</si>
  <si>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</si>
  <si>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</si>
  <si>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</si>
  <si>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</si>
  <si>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</si>
  <si>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</si>
  <si>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</si>
  <si>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</si>
  <si>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</si>
  <si>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</si>
  <si>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</si>
  <si>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</si>
  <si>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</si>
  <si>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</si>
  <si>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</si>
  <si>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</si>
  <si>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</si>
  <si>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</si>
  <si>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</si>
  <si>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</si>
  <si>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</si>
  <si>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</si>
  <si>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</si>
  <si>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</si>
  <si>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</si>
  <si>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</si>
  <si>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</si>
  <si>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</si>
  <si>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</si>
  <si>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</si>
  <si>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</si>
  <si>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</si>
  <si>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</si>
  <si>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</si>
  <si>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</si>
  <si>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</si>
  <si>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</si>
  <si>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</si>
  <si>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</si>
  <si>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</si>
  <si>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</si>
  <si>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</si>
  <si>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</si>
  <si>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</si>
  <si>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</si>
  <si>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</si>
  <si>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</si>
  <si>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</si>
  <si>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</si>
  <si>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</si>
  <si>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</si>
  <si>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</si>
  <si>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</si>
  <si>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</si>
  <si>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</si>
  <si>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</si>
  <si>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</si>
  <si>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</si>
  <si>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</si>
  <si>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</si>
  <si>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</si>
  <si>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</si>
  <si>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</si>
  <si>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</si>
  <si>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</si>
  <si>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</si>
  <si>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</si>
  <si>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</si>
  <si>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</si>
  <si>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</si>
  <si>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</si>
  <si>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</si>
  <si>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</si>
  <si>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</si>
  <si>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</si>
  <si>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</si>
  <si>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</si>
  <si>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</si>
  <si>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</si>
  <si>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</si>
  <si>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</si>
  <si>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</si>
  <si>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</si>
  <si>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</si>
  <si>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</si>
  <si>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</si>
  <si>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</si>
  <si>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</si>
  <si>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</si>
  <si>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</si>
  <si>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</si>
  <si>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</si>
  <si>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</si>
  <si>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</si>
  <si>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</si>
  <si>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</si>
  <si>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</si>
  <si>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</si>
  <si>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</si>
  <si>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</si>
  <si>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</si>
  <si>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</si>
  <si>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</si>
  <si>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</si>
  <si>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</si>
  <si>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</si>
  <si>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</si>
  <si>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</si>
  <si>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</si>
  <si>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</si>
  <si>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</si>
  <si>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</si>
  <si>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</si>
  <si>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</si>
  <si>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</si>
  <si>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</si>
  <si>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</si>
  <si>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</si>
  <si>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</si>
  <si>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</si>
  <si>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</si>
  <si>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</si>
  <si>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</si>
  <si>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</si>
  <si>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</si>
  <si>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</si>
  <si>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</si>
  <si>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</si>
  <si>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</si>
  <si>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</si>
  <si>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</si>
  <si>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</si>
  <si>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</si>
  <si>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</si>
  <si>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</si>
  <si>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</si>
  <si>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</si>
  <si>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</si>
  <si>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</si>
  <si>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</si>
  <si>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</si>
  <si>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</si>
  <si>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</si>
  <si>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</si>
  <si>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</si>
  <si>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</si>
  <si>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</si>
  <si>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</si>
  <si>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</si>
  <si>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</si>
  <si>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</si>
  <si>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</si>
  <si>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</si>
  <si>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</si>
  <si>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</si>
  <si>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</si>
  <si>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</si>
  <si>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</si>
  <si>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</si>
  <si>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</si>
  <si>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</si>
  <si>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</si>
  <si>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</si>
  <si>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</si>
  <si>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</si>
  <si>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</si>
  <si>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</si>
  <si>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</si>
  <si>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</si>
  <si>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</si>
  <si>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</si>
  <si>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</si>
  <si>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</si>
  <si>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</si>
  <si>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</si>
  <si>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</si>
  <si>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</si>
  <si>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</si>
  <si>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</si>
  <si>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</si>
  <si>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</si>
  <si>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</si>
  <si>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</si>
  <si>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</si>
  <si>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</si>
  <si>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</si>
  <si>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</si>
  <si>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</si>
  <si>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</si>
  <si>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</si>
  <si>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</si>
  <si>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</si>
  <si>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</si>
  <si>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</si>
  <si>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</si>
  <si>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</si>
  <si>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</si>
  <si>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</si>
  <si>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</si>
  <si>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</si>
  <si>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</si>
  <si>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</si>
  <si>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</si>
  <si>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</si>
  <si>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</si>
  <si>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</si>
  <si>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</si>
  <si>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</si>
  <si>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</si>
  <si>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</si>
  <si>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</si>
  <si>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</si>
  <si>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</si>
  <si>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</si>
  <si>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</si>
  <si>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</si>
  <si>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</si>
  <si>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</si>
  <si>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</si>
  <si>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</si>
  <si>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</si>
  <si>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</si>
  <si>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</si>
  <si>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</si>
  <si>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</si>
  <si>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</si>
  <si>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</si>
  <si>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</si>
  <si>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</si>
  <si>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</si>
  <si>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</si>
  <si>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</si>
  <si>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</si>
  <si>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</si>
  <si>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</si>
  <si>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</si>
  <si>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</si>
  <si>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</si>
  <si>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</si>
  <si>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</si>
  <si>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</si>
  <si>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</si>
  <si>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</si>
  <si>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</si>
  <si>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</si>
  <si>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</si>
  <si>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</si>
  <si>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</si>
  <si>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</si>
  <si>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</si>
  <si>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</si>
  <si>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</si>
  <si>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</si>
  <si>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</si>
  <si>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</si>
  <si>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</si>
  <si>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</si>
  <si>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</si>
  <si>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</si>
  <si>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</si>
  <si>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</si>
  <si>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</si>
  <si>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</si>
  <si>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</si>
  <si>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</si>
  <si>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</si>
  <si>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</si>
  <si>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</si>
  <si>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</si>
  <si>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</si>
  <si>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</si>
  <si>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</si>
  <si>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</si>
  <si>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</si>
  <si>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</si>
  <si>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</si>
  <si>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</si>
  <si>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</si>
  <si>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</si>
  <si>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</si>
  <si>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</si>
  <si>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</si>
  <si>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</si>
  <si>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</si>
  <si>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</si>
  <si>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</si>
  <si>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</si>
  <si>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</si>
  <si>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</si>
  <si>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</si>
  <si>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</si>
  <si>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</si>
  <si>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</si>
  <si>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</si>
  <si>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</si>
  <si>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</si>
  <si>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</si>
  <si>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</si>
  <si>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</si>
  <si>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</si>
  <si>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</si>
  <si>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</si>
  <si>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</si>
  <si>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</si>
  <si>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</si>
  <si>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</si>
  <si>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</si>
  <si>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</si>
  <si>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</si>
  <si>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</si>
  <si>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</si>
  <si>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</si>
  <si>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</si>
  <si>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</si>
  <si>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</si>
  <si>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</si>
  <si>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</si>
  <si>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</si>
  <si>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</si>
  <si>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</si>
  <si>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</si>
  <si>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</si>
  <si>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</si>
  <si>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</si>
  <si>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</si>
  <si>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</si>
  <si>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</si>
  <si>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</si>
  <si>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</si>
  <si>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</si>
  <si>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</si>
  <si>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</si>
  <si>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</si>
  <si>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</si>
  <si>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</si>
  <si>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</si>
  <si>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</si>
  <si>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</si>
  <si>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</si>
  <si>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</si>
  <si>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</si>
  <si>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</si>
  <si>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</si>
  <si>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</si>
  <si>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</si>
  <si>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</si>
  <si>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</si>
  <si>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</si>
  <si>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</si>
  <si>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</si>
  <si>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</si>
  <si>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</si>
  <si>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</si>
  <si>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</si>
  <si>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</si>
  <si>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</si>
  <si>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</si>
  <si>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</si>
  <si>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</si>
  <si>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</si>
  <si>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</si>
  <si>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</si>
  <si>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</si>
  <si>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</si>
  <si>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</si>
  <si>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</si>
  <si>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</si>
  <si>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</si>
  <si>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</si>
  <si>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</si>
  <si>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</si>
  <si>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</si>
  <si>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</si>
  <si>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</si>
  <si>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</si>
  <si>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</si>
  <si>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</si>
  <si>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</si>
  <si>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</si>
  <si>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</si>
  <si>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</si>
  <si>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</si>
  <si>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</si>
  <si>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</si>
  <si>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</si>
  <si>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</si>
  <si>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</si>
  <si>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</si>
  <si>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</si>
  <si>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</si>
  <si>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</si>
  <si>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</si>
  <si>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</si>
  <si>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</si>
  <si>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</si>
  <si>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</si>
  <si>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</si>
  <si>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</si>
  <si>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</si>
  <si>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</si>
  <si>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</si>
  <si>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</si>
  <si>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</si>
  <si>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</si>
  <si>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</si>
  <si>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</si>
  <si>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</si>
  <si>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</si>
  <si>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</si>
  <si>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</si>
  <si>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</si>
  <si>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</si>
  <si>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</si>
  <si>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</si>
  <si>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</si>
  <si>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</si>
  <si>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</si>
  <si>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</si>
  <si>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</si>
  <si>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</si>
  <si>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</si>
  <si>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</si>
  <si>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</si>
  <si>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</si>
  <si>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</si>
  <si>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</si>
  <si>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</si>
  <si>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</si>
  <si>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</si>
  <si>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</si>
  <si>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</si>
  <si>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</si>
  <si>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</si>
  <si>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</si>
  <si>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</si>
  <si>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</si>
  <si>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</si>
  <si>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</si>
  <si>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</si>
  <si>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</si>
  <si>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</si>
  <si>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</si>
  <si>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</si>
  <si>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</si>
  <si>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</si>
  <si>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</si>
  <si>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</si>
  <si>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</si>
  <si>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</si>
  <si>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</si>
  <si>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</si>
  <si>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</si>
  <si>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</si>
  <si>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</si>
  <si>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</si>
  <si>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</si>
  <si>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</si>
  <si>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</si>
  <si>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</si>
  <si>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</si>
  <si>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</si>
  <si>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</si>
  <si>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</si>
  <si>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</si>
  <si>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</si>
  <si>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</si>
  <si>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</si>
  <si>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</si>
  <si>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</si>
  <si>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</si>
  <si>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</si>
  <si>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</si>
  <si>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</si>
  <si>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</si>
  <si>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</si>
  <si>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</si>
  <si>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</si>
  <si>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</si>
  <si>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</si>
  <si>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</si>
  <si>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</si>
  <si>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</si>
  <si>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</si>
  <si>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</si>
  <si>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</si>
  <si>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</si>
  <si>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</si>
  <si>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</si>
  <si>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</si>
  <si>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</si>
  <si>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</si>
  <si>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</si>
  <si>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</si>
  <si>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</si>
  <si>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</si>
  <si>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</si>
  <si>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</si>
  <si>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</si>
  <si>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</si>
  <si>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</si>
  <si>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</si>
  <si>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</si>
  <si>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</si>
  <si>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</si>
  <si>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</si>
  <si>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</si>
  <si>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</si>
  <si>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</si>
  <si>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</si>
  <si>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</si>
  <si>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</si>
  <si>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</si>
  <si>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</si>
  <si>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</si>
  <si>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</si>
  <si>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</si>
  <si>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</si>
  <si>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</si>
  <si>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</si>
  <si>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</si>
  <si>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</si>
  <si>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</si>
  <si>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</si>
  <si>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</si>
  <si>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</si>
  <si>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</si>
  <si>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</si>
  <si>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</si>
  <si>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</si>
  <si>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</si>
  <si>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</si>
  <si>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</si>
  <si>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</si>
  <si>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</si>
  <si>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</si>
  <si>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</si>
  <si>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</si>
  <si>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</si>
  <si>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</si>
  <si>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</si>
  <si>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</si>
  <si>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</si>
  <si>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</si>
  <si>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</si>
  <si>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</si>
  <si>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</si>
  <si>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</si>
  <si>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</si>
  <si>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</si>
  <si>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</si>
  <si>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</si>
  <si>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</si>
  <si>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</si>
  <si>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</si>
  <si>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</si>
  <si>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</si>
  <si>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</si>
  <si>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</si>
  <si>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</si>
  <si>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</si>
  <si>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</si>
  <si>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</si>
  <si>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</si>
  <si>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</si>
  <si>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</si>
  <si>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</si>
  <si>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</si>
  <si>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</si>
  <si>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</si>
  <si>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</si>
  <si>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</si>
  <si>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</si>
  <si>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</si>
  <si>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</si>
  <si>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</si>
  <si>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</si>
  <si>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</si>
  <si>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</si>
  <si>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</si>
  <si>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</si>
  <si>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</si>
  <si>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</si>
  <si>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</si>
  <si>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</si>
  <si>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</si>
  <si>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</si>
  <si>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</si>
  <si>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</si>
  <si>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</si>
  <si>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</si>
  <si>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</si>
  <si>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</si>
  <si>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</si>
  <si>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</si>
  <si>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</si>
  <si>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</si>
  <si>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</si>
  <si>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</si>
  <si>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</si>
  <si>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</si>
  <si>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</si>
  <si>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</si>
  <si>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</si>
  <si>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</si>
  <si>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</si>
  <si>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</si>
  <si>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</si>
  <si>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</si>
  <si>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</si>
  <si>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</si>
  <si>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</si>
  <si>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</si>
  <si>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</si>
  <si>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</si>
  <si>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</si>
  <si>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</si>
  <si>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</si>
  <si>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</si>
  <si>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</si>
  <si>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</si>
  <si>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</si>
  <si>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</si>
  <si>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</si>
  <si>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</si>
  <si>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</si>
  <si>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</si>
  <si>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</si>
  <si>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</si>
  <si>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</si>
  <si>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</si>
  <si>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</si>
  <si>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</si>
  <si>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</si>
  <si>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</si>
  <si>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</si>
  <si>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</si>
  <si>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</si>
  <si>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</si>
  <si>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</si>
  <si>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</si>
  <si>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</si>
  <si>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</si>
  <si>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</si>
  <si>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</si>
  <si>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</si>
  <si>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</si>
  <si>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</si>
  <si>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</si>
  <si>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</si>
  <si>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</si>
  <si>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</si>
  <si>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</si>
  <si>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</si>
  <si>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</si>
  <si>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</si>
  <si>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</si>
  <si>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</si>
  <si>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</si>
  <si>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</si>
  <si>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</si>
  <si>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</si>
  <si>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</si>
  <si>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</si>
  <si>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</si>
  <si>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</si>
  <si>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</si>
  <si>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</si>
  <si>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</si>
  <si>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</si>
  <si>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</si>
  <si>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</si>
  <si>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</si>
  <si>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</si>
  <si>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</si>
  <si>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</si>
  <si>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</si>
  <si>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</si>
  <si>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</si>
  <si>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</si>
  <si>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</si>
  <si>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</si>
  <si>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</si>
  <si>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</si>
  <si>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</si>
  <si>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</si>
  <si>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</si>
  <si>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</si>
  <si>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</si>
  <si>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</si>
  <si>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</si>
  <si>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</si>
  <si>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</si>
  <si>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</si>
  <si>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</si>
  <si>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</si>
  <si>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</si>
  <si>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</si>
  <si>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</si>
  <si>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</si>
  <si>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</si>
  <si>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</si>
  <si>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</si>
  <si>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</si>
  <si>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</si>
  <si>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</si>
  <si>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</si>
  <si>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</si>
  <si>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</si>
  <si>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</si>
  <si>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</si>
  <si>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</si>
  <si>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</si>
  <si>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</si>
  <si>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</si>
  <si>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</si>
  <si>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</si>
  <si>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</si>
  <si>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</si>
  <si>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</si>
  <si>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</si>
  <si>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</si>
  <si>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</si>
  <si>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</si>
  <si>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</si>
  <si>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</si>
  <si>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</si>
  <si>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</si>
  <si>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</si>
  <si>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</si>
  <si>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</si>
  <si>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</si>
  <si>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</si>
  <si>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</si>
  <si>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</si>
  <si>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</si>
  <si>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</si>
  <si>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</si>
  <si>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</si>
  <si>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</si>
  <si>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</si>
  <si>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</si>
  <si>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</si>
  <si>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</si>
  <si>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</si>
  <si>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</si>
  <si>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</si>
  <si>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</si>
  <si>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</si>
  <si>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</si>
  <si>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</si>
  <si>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</si>
  <si>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</si>
  <si>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</si>
  <si>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</si>
  <si>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</si>
  <si>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</si>
  <si>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</si>
  <si>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</si>
  <si>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</si>
  <si>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</si>
  <si>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</si>
  <si>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</si>
  <si>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</si>
  <si>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</si>
  <si>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</si>
  <si>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</si>
  <si>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</si>
  <si>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</si>
  <si>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</si>
  <si>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</si>
  <si>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</si>
  <si>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</si>
  <si>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</si>
  <si>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</si>
  <si>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</si>
  <si>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</si>
  <si>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</si>
  <si>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</si>
  <si>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</si>
  <si>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</si>
  <si>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</si>
  <si>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</si>
  <si>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</si>
  <si>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</si>
  <si>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</si>
  <si>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</si>
  <si>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</si>
  <si>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</si>
  <si>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</si>
  <si>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</si>
  <si>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</si>
  <si>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</si>
  <si>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</si>
  <si>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</si>
  <si>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</si>
  <si>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</si>
  <si>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</si>
  <si>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</si>
  <si>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</si>
  <si>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</si>
  <si>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</si>
  <si>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</si>
  <si>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</si>
  <si>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</si>
  <si>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</si>
  <si>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</si>
  <si>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</si>
  <si>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</si>
  <si>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</si>
  <si>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</si>
  <si>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</si>
  <si>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</si>
  <si>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</si>
  <si>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</si>
  <si>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</si>
  <si>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</si>
  <si>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</si>
  <si>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</si>
  <si>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</si>
  <si>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</si>
  <si>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</si>
  <si>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</si>
  <si>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</si>
  <si>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</si>
  <si>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</si>
  <si>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</si>
  <si>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</si>
  <si>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</si>
  <si>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</si>
  <si>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</si>
  <si>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</si>
  <si>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</si>
  <si>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</si>
  <si>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</si>
  <si>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</si>
  <si>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</si>
  <si>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</si>
  <si>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</si>
  <si>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</si>
  <si>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</si>
  <si>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</si>
  <si>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</si>
  <si>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</si>
  <si>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</si>
  <si>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</si>
  <si>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</si>
  <si>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</si>
  <si>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</si>
  <si>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</si>
  <si>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</si>
  <si>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</si>
  <si>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</si>
  <si>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</si>
  <si>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</si>
  <si>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</si>
  <si>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</si>
  <si>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</si>
  <si>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</si>
  <si>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</si>
  <si>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</si>
  <si>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</si>
  <si>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</si>
  <si>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</si>
  <si>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</si>
  <si>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</si>
  <si>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</si>
  <si>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</si>
  <si>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</si>
  <si>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</si>
  <si>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</si>
  <si>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</si>
  <si>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</si>
  <si>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</si>
  <si>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</si>
  <si>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</si>
  <si>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</si>
  <si>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</si>
  <si>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</si>
  <si>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</si>
  <si>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</si>
  <si>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</si>
  <si>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</si>
  <si>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</si>
  <si>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</si>
  <si>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</si>
  <si>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</si>
  <si>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</si>
  <si>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</si>
  <si>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</si>
  <si>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</si>
  <si>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</si>
  <si>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</si>
  <si>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</si>
  <si>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</si>
  <si>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</si>
  <si>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</si>
  <si>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</si>
  <si>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</si>
  <si>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</si>
  <si>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</si>
  <si>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</si>
  <si>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</si>
  <si>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</si>
  <si>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</si>
  <si>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</si>
  <si>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</si>
  <si>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</si>
  <si>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</si>
  <si>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</si>
  <si>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</si>
  <si>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</si>
  <si>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</si>
  <si>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</si>
  <si>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</si>
  <si>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</si>
  <si>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</si>
  <si>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</si>
  <si>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</si>
  <si>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</si>
  <si>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</si>
  <si>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</si>
  <si>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</si>
  <si>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</si>
  <si>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</si>
  <si>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</si>
  <si>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</si>
  <si>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</si>
  <si>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</si>
  <si>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</si>
  <si>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</si>
  <si>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</si>
  <si>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</si>
  <si>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</si>
  <si>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</si>
  <si>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</si>
  <si>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</si>
  <si>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</si>
  <si>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</si>
  <si>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</si>
  <si>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</si>
  <si>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</si>
  <si>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</si>
  <si>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</si>
  <si>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</si>
  <si>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</si>
  <si>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</si>
  <si>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</si>
  <si>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</si>
  <si>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</si>
  <si>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</si>
  <si>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</si>
  <si>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</si>
  <si>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</si>
  <si>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</si>
  <si>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</si>
  <si>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</si>
  <si>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</si>
  <si>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</si>
  <si>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</si>
  <si>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</si>
  <si>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</si>
  <si>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</si>
  <si>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</si>
  <si>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</si>
  <si>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</si>
  <si>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</si>
  <si>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</si>
  <si>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</si>
  <si>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</si>
  <si>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</si>
  <si>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</si>
  <si>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</si>
  <si>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</si>
  <si>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</si>
  <si>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</si>
  <si>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</si>
  <si>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</si>
  <si>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</si>
  <si>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</si>
  <si>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</si>
  <si>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</si>
  <si>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</si>
  <si>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</si>
  <si>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</si>
  <si>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</si>
  <si>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</si>
  <si>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</si>
  <si>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</si>
  <si>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</si>
  <si>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</si>
  <si>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</si>
  <si>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</si>
  <si>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</si>
  <si>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</si>
  <si>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</si>
  <si>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</si>
  <si>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</si>
  <si>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</si>
  <si>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</si>
  <si>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</si>
  <si>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</si>
  <si>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</si>
  <si>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</si>
  <si>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</si>
  <si>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</si>
  <si>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</si>
  <si>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</si>
  <si>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</si>
  <si>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</si>
  <si>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</si>
  <si>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</si>
  <si>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</si>
  <si>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</si>
  <si>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</si>
  <si>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</si>
  <si>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</si>
  <si>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</si>
  <si>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</si>
  <si>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</si>
  <si>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</si>
  <si>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</si>
  <si>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</si>
  <si>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</si>
  <si>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</si>
  <si>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</si>
  <si>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</si>
  <si>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</si>
  <si>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</si>
  <si>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</si>
  <si>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</si>
  <si>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</si>
  <si>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</si>
  <si>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</si>
  <si>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</si>
  <si>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</si>
  <si>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</si>
  <si>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</si>
  <si>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</si>
  <si>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</si>
  <si>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</si>
  <si>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</si>
  <si>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</si>
  <si>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</si>
  <si>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</si>
  <si>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</si>
  <si>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</si>
  <si>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</si>
  <si>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</si>
  <si>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</si>
  <si>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</si>
  <si>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</si>
  <si>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</si>
  <si>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</si>
  <si>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</si>
  <si>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</si>
  <si>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</si>
  <si>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</si>
  <si>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</si>
  <si>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</si>
  <si>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</si>
  <si>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</si>
  <si>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</si>
  <si>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</si>
  <si>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</si>
  <si>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</si>
  <si>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</si>
  <si>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</si>
  <si>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</si>
  <si>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</si>
  <si>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</si>
  <si>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</si>
  <si>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</si>
  <si>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</si>
  <si>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</si>
  <si>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</si>
  <si>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</si>
  <si>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</si>
  <si>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</si>
  <si>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</si>
  <si>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</si>
  <si>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</si>
  <si>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</si>
  <si>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</si>
  <si>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</si>
  <si>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</si>
  <si>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</si>
  <si>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</si>
  <si>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</si>
  <si>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</si>
  <si>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</si>
  <si>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</si>
  <si>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</si>
  <si>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</si>
  <si>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</si>
  <si>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</si>
  <si>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</si>
  <si>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</si>
  <si>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</si>
  <si>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</si>
  <si>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</si>
  <si>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</si>
  <si>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</si>
  <si>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</si>
  <si>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</si>
  <si>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</si>
  <si>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</si>
  <si>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</si>
  <si>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</si>
  <si>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</si>
  <si>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</si>
  <si>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</si>
  <si>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</si>
  <si>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</si>
  <si>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</si>
  <si>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</si>
  <si>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</si>
  <si>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</si>
  <si>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</si>
  <si>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</si>
  <si>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</si>
  <si>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</si>
  <si>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</si>
  <si>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</si>
  <si>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</si>
  <si>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</si>
  <si>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</si>
  <si>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</si>
  <si>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</si>
  <si>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</si>
  <si>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</si>
  <si>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</si>
  <si>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</si>
  <si>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</si>
  <si>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</si>
  <si>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</si>
  <si>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</si>
  <si>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</si>
  <si>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</si>
  <si>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</si>
  <si>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</si>
  <si>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</si>
  <si>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</si>
  <si>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</si>
  <si>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</si>
  <si>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</si>
  <si>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</si>
  <si>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</si>
  <si>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</si>
  <si>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</si>
  <si>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</si>
  <si>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</si>
  <si>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</si>
  <si>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</si>
  <si>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</si>
  <si>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</si>
  <si>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</si>
  <si>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</si>
  <si>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</si>
  <si>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</si>
  <si>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</si>
  <si>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</si>
  <si>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</si>
  <si>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</si>
  <si>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</si>
  <si>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</si>
  <si>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</si>
  <si>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</si>
  <si>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</si>
  <si>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</si>
  <si>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</si>
  <si>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</si>
  <si>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</si>
  <si>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</si>
  <si>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</si>
  <si>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</si>
  <si>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</si>
  <si>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</si>
  <si>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</si>
  <si>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</si>
  <si>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</si>
  <si>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</si>
  <si>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</si>
  <si>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</si>
  <si>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</si>
  <si>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</si>
  <si>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</si>
  <si>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</si>
  <si>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</si>
  <si>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</si>
  <si>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</si>
  <si>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</si>
  <si>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</si>
  <si>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</si>
  <si>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</si>
  <si>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</si>
  <si>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</si>
  <si>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</si>
  <si>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</si>
  <si>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</si>
  <si>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</si>
  <si>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</si>
  <si>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</si>
  <si>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</si>
  <si>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</si>
  <si>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</si>
  <si>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</si>
  <si>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</si>
  <si>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</si>
  <si>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</si>
  <si>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</si>
  <si>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</si>
  <si>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</si>
  <si>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</si>
  <si>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</si>
  <si>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</si>
  <si>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</si>
  <si>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</si>
  <si>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</si>
  <si>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</si>
  <si>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</si>
  <si>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</si>
  <si>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</si>
  <si>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</si>
  <si>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</si>
  <si>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</si>
  <si>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</si>
  <si>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</si>
  <si>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</si>
  <si>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</si>
  <si>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</si>
  <si>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</si>
  <si>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</si>
  <si>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</si>
  <si>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</si>
  <si>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</si>
  <si>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</si>
  <si>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</si>
  <si>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</si>
  <si>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</si>
  <si>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</si>
  <si>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</si>
  <si>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</si>
  <si>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</si>
  <si>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</si>
  <si>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</si>
  <si>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</si>
  <si>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</si>
  <si>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</si>
  <si>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</si>
  <si>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</si>
  <si>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</si>
  <si>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</si>
  <si>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</si>
  <si>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</si>
  <si>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</si>
  <si>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</si>
  <si>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</si>
  <si>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</si>
  <si>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</si>
  <si>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</si>
  <si>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</si>
  <si>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</si>
  <si>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</si>
  <si>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</si>
  <si>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</si>
  <si>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</si>
  <si>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</si>
  <si>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</si>
  <si>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</si>
  <si>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</si>
  <si>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</si>
  <si>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</si>
  <si>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</si>
  <si>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</si>
  <si>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</si>
  <si>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</si>
  <si>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</si>
  <si>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</si>
  <si>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</si>
  <si>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</si>
  <si>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</si>
  <si>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</si>
  <si>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</si>
  <si>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</si>
  <si>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</si>
  <si>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</si>
  <si>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</si>
  <si>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</si>
  <si>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</si>
  <si>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</si>
  <si>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</si>
  <si>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</si>
  <si>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</si>
  <si>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</si>
  <si>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</si>
  <si>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</si>
  <si>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</si>
  <si>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</si>
  <si>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</si>
  <si>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</si>
  <si>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</si>
  <si>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</si>
  <si>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</si>
  <si>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</si>
  <si>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</si>
  <si>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</si>
  <si>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</si>
  <si>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</si>
  <si>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</si>
  <si>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</si>
  <si>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</si>
  <si>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</si>
  <si>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</si>
  <si>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</si>
  <si>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</si>
  <si>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</si>
  <si>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</si>
  <si>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</si>
  <si>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</si>
  <si>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</si>
  <si>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</si>
  <si>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</si>
  <si>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</si>
  <si>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</si>
  <si>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</si>
  <si>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</si>
  <si>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</si>
  <si>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</si>
  <si>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</si>
  <si>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</si>
  <si>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</si>
  <si>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</si>
  <si>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</si>
  <si>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</si>
  <si>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</si>
  <si>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</si>
  <si>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</si>
  <si>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</si>
  <si>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</si>
  <si>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</si>
  <si>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</si>
  <si>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</si>
  <si>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</si>
  <si>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</si>
  <si>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</si>
  <si>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</si>
  <si>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</si>
  <si>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</si>
  <si>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</si>
  <si>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</si>
  <si>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</si>
  <si>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</si>
  <si>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</si>
  <si>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</si>
  <si>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</si>
  <si>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</si>
  <si>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</si>
  <si>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</si>
  <si>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</si>
  <si>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</si>
  <si>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</si>
  <si>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</si>
  <si>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</si>
  <si>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</si>
  <si>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</si>
  <si>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</si>
  <si>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</si>
  <si>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</si>
  <si>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</si>
  <si>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</si>
  <si>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</si>
  <si>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</si>
  <si>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</si>
  <si>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</si>
  <si>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</si>
  <si>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</si>
  <si>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</si>
  <si>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</si>
  <si>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</si>
  <si>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</si>
  <si>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</si>
  <si>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</si>
  <si>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</si>
  <si>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</si>
  <si>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</si>
  <si>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</si>
  <si>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</si>
  <si>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</si>
  <si>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</si>
  <si>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</si>
  <si>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</si>
  <si>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</si>
  <si>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</si>
  <si>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</si>
  <si>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</si>
  <si>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</si>
  <si>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</si>
  <si>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</si>
  <si>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</si>
  <si>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</si>
  <si>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</si>
  <si>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</si>
  <si>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</si>
  <si>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</si>
  <si>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</si>
  <si>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</si>
  <si>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</si>
  <si>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</si>
  <si>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</si>
  <si>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</si>
  <si>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</si>
  <si>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</si>
  <si>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</si>
  <si>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</si>
  <si>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</si>
  <si>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</si>
  <si>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</si>
  <si>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</si>
  <si>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</si>
  <si>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</si>
  <si>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</si>
  <si>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</si>
  <si>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</si>
  <si>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</si>
  <si>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</si>
  <si>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</si>
  <si>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</si>
  <si>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</si>
  <si>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</si>
  <si>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</si>
  <si>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</si>
  <si>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</si>
  <si>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</si>
  <si>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</si>
  <si>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</si>
  <si>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</si>
  <si>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</si>
  <si>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</si>
  <si>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</si>
  <si>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</si>
  <si>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</si>
  <si>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</si>
  <si>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</si>
  <si>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</si>
  <si>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</si>
  <si>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</si>
  <si>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</si>
  <si>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</si>
  <si>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</si>
  <si>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</si>
  <si>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</si>
  <si>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</si>
  <si>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</si>
  <si>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</si>
  <si>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</si>
  <si>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</si>
  <si>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</si>
  <si>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</si>
  <si>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</si>
  <si>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</si>
  <si>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</si>
  <si>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</si>
  <si>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</si>
  <si>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</si>
  <si>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</si>
  <si>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</si>
  <si>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</si>
  <si>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</si>
  <si>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</si>
  <si>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</si>
  <si>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</si>
  <si>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</si>
  <si>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</si>
  <si>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</si>
  <si>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</si>
  <si>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</si>
  <si>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</si>
  <si>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</si>
  <si>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</si>
  <si>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</si>
  <si>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</si>
  <si>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</si>
  <si>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</si>
  <si>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</si>
  <si>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</si>
  <si>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</si>
  <si>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</si>
  <si>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</si>
  <si>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</si>
  <si>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</si>
  <si>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</si>
  <si>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</si>
  <si>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</si>
  <si>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</si>
  <si>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</si>
  <si>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</si>
  <si>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</si>
  <si>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</si>
  <si>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</si>
  <si>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</si>
  <si>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</si>
  <si>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</si>
  <si>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</si>
  <si>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</si>
  <si>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</si>
  <si>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</si>
  <si>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</si>
  <si>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</si>
  <si>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</si>
  <si>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</si>
  <si>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</si>
  <si>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</si>
  <si>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</si>
  <si>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</si>
  <si>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</si>
  <si>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</si>
  <si>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</si>
  <si>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</si>
  <si>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</si>
  <si>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</si>
  <si>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</si>
  <si>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</si>
  <si>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</si>
  <si>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</si>
  <si>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</si>
  <si>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</si>
  <si>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</si>
  <si>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</si>
  <si>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</si>
  <si>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</si>
  <si>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</si>
  <si>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</si>
  <si>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</si>
  <si>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</si>
  <si>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</si>
  <si>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</si>
  <si>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</si>
  <si>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</si>
  <si>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</si>
  <si>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</si>
  <si>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</si>
  <si>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</si>
  <si>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</si>
  <si>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</si>
  <si>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</si>
  <si>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</si>
  <si>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</si>
  <si>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</si>
  <si>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</si>
  <si>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</si>
  <si>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</si>
  <si>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</si>
  <si>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</si>
  <si>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</si>
  <si>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</si>
  <si>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</si>
  <si>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</si>
  <si>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</si>
  <si>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</si>
  <si>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</si>
  <si>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</si>
  <si>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</si>
  <si>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</si>
  <si>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</si>
  <si>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</si>
  <si>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</si>
  <si>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</si>
  <si>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</si>
  <si>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</si>
  <si>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</si>
  <si>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</si>
  <si>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</si>
  <si>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</si>
  <si>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</si>
  <si>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</si>
  <si>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</si>
  <si>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</si>
  <si>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</si>
  <si>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</si>
  <si>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</si>
  <si>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</si>
  <si>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</si>
  <si>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</si>
  <si>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</si>
  <si>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</si>
  <si>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</si>
  <si>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</si>
  <si>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</si>
  <si>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</si>
  <si>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</si>
  <si>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</si>
  <si>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</si>
  <si>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</si>
  <si>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</si>
  <si>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</si>
  <si>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</si>
  <si>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</si>
  <si>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</si>
  <si>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</si>
  <si>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</si>
  <si>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</si>
  <si>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</si>
  <si>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</si>
  <si>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</si>
  <si>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</si>
  <si>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</si>
  <si>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</si>
  <si>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</si>
  <si>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</si>
  <si>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</si>
  <si>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</si>
  <si>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</si>
  <si>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</si>
  <si>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</si>
  <si>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</si>
  <si>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</si>
  <si>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</si>
  <si>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</si>
  <si>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</si>
  <si>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</si>
  <si>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</si>
  <si>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</si>
  <si>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</si>
  <si>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</si>
  <si>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</si>
  <si>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</si>
  <si>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</si>
  <si>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</si>
  <si>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</si>
  <si>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</si>
  <si>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</si>
  <si>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</si>
  <si>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</si>
  <si>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</si>
  <si>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</si>
  <si>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</si>
  <si>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</si>
  <si>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</si>
  <si>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</si>
  <si>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</si>
  <si>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</si>
  <si>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</si>
  <si>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</si>
  <si>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</si>
  <si>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</si>
  <si>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</si>
  <si>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</si>
  <si>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</si>
  <si>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</si>
  <si>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</si>
  <si>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</si>
  <si>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</si>
  <si>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</si>
  <si>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</si>
  <si>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</si>
  <si>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</si>
  <si>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</si>
  <si>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</si>
  <si>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</si>
  <si>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</si>
  <si>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</si>
  <si>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</si>
  <si>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</si>
  <si>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</si>
  <si>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</si>
  <si>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</si>
  <si>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</si>
  <si>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</si>
  <si>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</si>
  <si>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</si>
  <si>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</si>
  <si>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</si>
  <si>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</si>
  <si>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</si>
  <si>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</si>
  <si>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</si>
  <si>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</si>
  <si>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</si>
  <si>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</si>
  <si>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</si>
  <si>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</si>
  <si>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</si>
  <si>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</si>
  <si>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</si>
  <si>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</si>
  <si>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</si>
  <si>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</si>
  <si>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</si>
  <si>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</si>
  <si>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</si>
  <si>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</si>
  <si>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</si>
  <si>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</si>
  <si>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</si>
  <si>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</si>
  <si>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</si>
  <si>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</si>
  <si>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</si>
  <si>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</si>
  <si>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</si>
  <si>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</si>
  <si>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</si>
  <si>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</si>
  <si>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</si>
  <si>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</si>
  <si>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</si>
  <si>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</si>
  <si>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</si>
  <si>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</si>
  <si>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</si>
  <si>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</si>
  <si>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</si>
  <si>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</si>
  <si>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</si>
  <si>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</si>
  <si>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</si>
  <si>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</si>
  <si>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</si>
  <si>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</si>
  <si>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</si>
  <si>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</si>
  <si>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</si>
  <si>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</si>
  <si>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</si>
  <si>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</si>
  <si>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</si>
  <si>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</si>
  <si>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</si>
  <si>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</si>
  <si>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</si>
  <si>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</si>
  <si>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</si>
  <si>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</si>
  <si>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</si>
  <si>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</si>
  <si>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</si>
  <si>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</si>
  <si>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</si>
  <si>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</si>
  <si>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</si>
  <si>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</si>
  <si>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</si>
  <si>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</si>
  <si>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</si>
  <si>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</si>
  <si>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</si>
  <si>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</si>
  <si>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</si>
  <si>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</si>
  <si>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</si>
  <si>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</si>
  <si>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</si>
  <si>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</si>
  <si>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</si>
  <si>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</si>
  <si>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</si>
  <si>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</si>
  <si>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</si>
  <si>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</si>
  <si>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</si>
  <si>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</si>
  <si>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</si>
  <si>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</si>
  <si>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</si>
  <si>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</si>
  <si>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</si>
  <si>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</si>
  <si>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</si>
  <si>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</si>
  <si>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</si>
  <si>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</si>
  <si>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</si>
  <si>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</si>
  <si>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</si>
  <si>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</si>
  <si>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</si>
  <si>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</si>
  <si>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</si>
  <si>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</si>
  <si>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</si>
  <si>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</si>
  <si>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</si>
  <si>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</si>
  <si>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</si>
  <si>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</si>
  <si>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</si>
  <si>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</si>
  <si>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</si>
  <si>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</si>
  <si>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</si>
  <si>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</si>
  <si>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</si>
  <si>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</si>
  <si>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</si>
  <si>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</si>
  <si>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</si>
  <si>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</si>
  <si>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</si>
  <si>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</si>
  <si>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</si>
  <si>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</si>
  <si>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</si>
  <si>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</si>
  <si>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</si>
  <si>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</si>
  <si>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</si>
  <si>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</si>
  <si>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</si>
  <si>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</si>
  <si>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</si>
  <si>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</si>
  <si>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</si>
  <si>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</si>
  <si>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</si>
  <si>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</si>
  <si>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</si>
  <si>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</si>
  <si>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</si>
  <si>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</si>
  <si>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</si>
  <si>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</si>
  <si>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</si>
  <si>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</si>
  <si>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</si>
  <si>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</si>
  <si>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</si>
  <si>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</si>
  <si>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</si>
  <si>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</si>
  <si>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</si>
  <si>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</si>
  <si>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</si>
  <si>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</si>
  <si>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</si>
  <si>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</si>
  <si>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</si>
  <si>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</si>
  <si>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</si>
  <si>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</si>
  <si>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</si>
  <si>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</si>
  <si>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</si>
  <si>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</si>
  <si>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</si>
  <si>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</si>
  <si>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</si>
  <si>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</si>
  <si>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</si>
  <si>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</si>
  <si>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</si>
  <si>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</si>
  <si>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</si>
  <si>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</si>
  <si>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</si>
  <si>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</si>
  <si>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</si>
  <si>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</si>
  <si>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</si>
  <si>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</si>
  <si>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</si>
  <si>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</si>
  <si>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</si>
  <si>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</si>
  <si>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</si>
  <si>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</si>
  <si>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</si>
  <si>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</si>
  <si>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</si>
  <si>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</si>
  <si>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</si>
  <si>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</si>
  <si>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</si>
  <si>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</si>
  <si>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</si>
  <si>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</si>
  <si>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</si>
  <si>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</si>
  <si>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</si>
  <si>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</si>
  <si>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</si>
  <si>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</si>
  <si>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</si>
  <si>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</si>
  <si>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</si>
  <si>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</si>
  <si>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</si>
  <si>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</si>
  <si>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</si>
  <si>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</si>
  <si>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</si>
  <si>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</si>
  <si>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</si>
  <si>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</si>
  <si>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</si>
  <si>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</si>
  <si>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</si>
  <si>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</si>
  <si>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</si>
  <si>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</si>
  <si>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</si>
  <si>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</si>
  <si>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</si>
  <si>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</si>
  <si>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</si>
  <si>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</si>
  <si>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</si>
  <si>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</si>
  <si>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</si>
  <si>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</si>
  <si>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</si>
  <si>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</si>
  <si>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</si>
  <si>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</si>
  <si>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</si>
  <si>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</si>
  <si>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</si>
  <si>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</si>
  <si>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</si>
  <si>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</si>
  <si>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</si>
  <si>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</si>
  <si>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</si>
  <si>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</si>
  <si>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</si>
  <si>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</si>
  <si>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</si>
  <si>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</si>
  <si>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</si>
  <si>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</si>
  <si>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</si>
  <si>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</si>
  <si>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</si>
  <si>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</si>
  <si>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</si>
  <si>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</si>
  <si>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</si>
  <si>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</si>
  <si>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</si>
  <si>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</si>
  <si>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</si>
  <si>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</si>
  <si>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</si>
  <si>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</si>
  <si>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</si>
  <si>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</si>
  <si>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</si>
  <si>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</si>
  <si>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</si>
  <si>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</si>
  <si>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</si>
  <si>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</si>
  <si>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</si>
  <si>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</si>
  <si>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</si>
  <si>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</si>
  <si>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</si>
  <si>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</si>
  <si>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</si>
  <si>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</si>
  <si>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</si>
  <si>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</si>
  <si>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</si>
  <si>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</si>
  <si>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</si>
  <si>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</si>
  <si>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</si>
  <si>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</si>
  <si>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</si>
  <si>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</si>
  <si>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</si>
  <si>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</si>
  <si>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</si>
  <si>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</si>
  <si>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</si>
  <si>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</si>
  <si>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</si>
  <si>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</si>
  <si>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</si>
  <si>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</si>
  <si>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</si>
  <si>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</si>
  <si>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</si>
  <si>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</si>
  <si>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</si>
  <si>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</si>
  <si>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</si>
  <si>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</si>
  <si>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</si>
  <si>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</si>
  <si>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</si>
  <si>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</si>
  <si>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</si>
  <si>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</si>
  <si>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</si>
  <si>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</si>
  <si>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</si>
  <si>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</si>
  <si>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</si>
  <si>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</si>
  <si>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</si>
  <si>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</si>
  <si>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</si>
  <si>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</si>
  <si>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</si>
  <si>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</si>
  <si>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</si>
  <si>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</si>
  <si>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</si>
  <si>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</si>
  <si>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</si>
  <si>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</si>
  <si>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</si>
  <si>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</si>
  <si>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</si>
  <si>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</si>
  <si>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</si>
  <si>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</si>
  <si>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</si>
  <si>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</si>
  <si>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</si>
  <si>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</si>
  <si>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</si>
  <si>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</si>
  <si>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</si>
  <si>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</si>
  <si>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</si>
  <si>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</si>
  <si>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</si>
  <si>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</si>
  <si>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</si>
  <si>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</si>
  <si>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</si>
  <si>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</si>
  <si>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</si>
  <si>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</si>
  <si>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</si>
  <si>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</si>
  <si>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</si>
  <si>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</si>
  <si>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</si>
  <si>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</si>
  <si>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</si>
  <si>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</si>
  <si>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</si>
  <si>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</si>
  <si>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</si>
  <si>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</si>
  <si>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</si>
  <si>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</si>
  <si>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</si>
  <si>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</si>
  <si>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</si>
  <si>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</si>
  <si>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</si>
  <si>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</si>
  <si>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</si>
  <si>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</si>
  <si>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</si>
  <si>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</si>
  <si>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</si>
  <si>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</si>
  <si>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</si>
  <si>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</si>
  <si>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</si>
  <si>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</si>
  <si>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</si>
  <si>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</si>
  <si>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</si>
  <si>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</si>
  <si>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</si>
  <si>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</si>
  <si>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</si>
  <si>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</si>
  <si>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</si>
  <si>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</si>
  <si>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</si>
  <si>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</si>
  <si>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</si>
  <si>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</si>
  <si>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</si>
  <si>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</si>
  <si>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</si>
  <si>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</si>
  <si>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</si>
  <si>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</si>
  <si>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</si>
  <si>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</si>
  <si>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</si>
  <si>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</si>
  <si>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</si>
  <si>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</si>
  <si>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</si>
  <si>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</si>
  <si>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</si>
  <si>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</si>
  <si>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</si>
  <si>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</si>
  <si>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</si>
  <si>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</si>
  <si>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</si>
  <si>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</si>
  <si>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</si>
  <si>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</si>
  <si>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</si>
  <si>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</si>
  <si>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</si>
  <si>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</si>
  <si>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</si>
  <si>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</si>
  <si>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</si>
  <si>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</si>
  <si>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</si>
  <si>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</si>
  <si>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</si>
  <si>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</si>
  <si>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</si>
  <si>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</si>
  <si>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</si>
  <si>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</si>
  <si>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</si>
  <si>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</si>
  <si>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</si>
  <si>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</si>
  <si>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</si>
  <si>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</si>
  <si>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</si>
  <si>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</si>
  <si>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</si>
  <si>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</si>
  <si>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</si>
  <si>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</si>
  <si>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</si>
  <si>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</si>
  <si>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</si>
  <si>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</si>
  <si>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</si>
  <si>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</si>
  <si>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</si>
  <si>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</si>
  <si>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</si>
  <si>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</si>
  <si>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</si>
  <si>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</si>
  <si>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</si>
  <si>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</si>
  <si>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</si>
  <si>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</si>
  <si>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</si>
  <si>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</si>
  <si>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</si>
  <si>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</si>
  <si>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</si>
  <si>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</si>
  <si>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</si>
  <si>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</si>
  <si>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</si>
  <si>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</si>
  <si>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</si>
  <si>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</si>
  <si>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</si>
  <si>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</si>
  <si>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</si>
  <si>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</si>
  <si>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</si>
  <si>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</si>
  <si>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</si>
  <si>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</si>
  <si>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</si>
  <si>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</si>
  <si>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</si>
  <si>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</si>
  <si>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</si>
  <si>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</si>
  <si>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</si>
  <si>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</si>
  <si>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</si>
  <si>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</si>
  <si>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</si>
  <si>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</si>
  <si>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</si>
  <si>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</si>
  <si>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</si>
  <si>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</si>
  <si>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</si>
  <si>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</si>
  <si>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</si>
  <si>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</si>
  <si>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</si>
  <si>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</si>
  <si>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</si>
  <si>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</si>
  <si>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</si>
  <si>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</si>
  <si>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</si>
  <si>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</si>
  <si>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</si>
  <si>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</si>
  <si>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</si>
  <si>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</si>
  <si>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</si>
  <si>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</si>
  <si>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</si>
  <si>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</si>
  <si>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</si>
  <si>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</si>
  <si>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</si>
  <si>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</si>
  <si>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</si>
  <si>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</si>
  <si>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</si>
  <si>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</si>
  <si>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</si>
  <si>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</si>
  <si>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</si>
  <si>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</si>
  <si>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</si>
  <si>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</si>
  <si>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</si>
  <si>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</si>
  <si>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</si>
  <si>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</si>
  <si>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</si>
  <si>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</si>
  <si>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</si>
  <si>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</si>
  <si>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</si>
  <si>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</si>
  <si>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</si>
  <si>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</si>
  <si>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</si>
  <si>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</si>
  <si>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</si>
  <si>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</si>
  <si>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</si>
  <si>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</si>
  <si>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</si>
  <si>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</si>
  <si>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</si>
  <si>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</si>
  <si>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</si>
  <si>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</si>
  <si>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</si>
  <si>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</si>
  <si>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</si>
  <si>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</si>
  <si>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</si>
  <si>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</si>
  <si>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</si>
  <si>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</si>
  <si>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</si>
  <si>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</si>
  <si>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</si>
  <si>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</si>
  <si>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</si>
  <si>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</si>
  <si>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</si>
  <si>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</si>
  <si>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</si>
  <si>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</si>
  <si>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</si>
  <si>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</si>
  <si>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</si>
  <si>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</si>
  <si>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</si>
  <si>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</si>
  <si>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</si>
  <si>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</si>
  <si>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</si>
  <si>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</si>
  <si>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</si>
  <si>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</si>
  <si>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</si>
  <si>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</si>
  <si>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</si>
  <si>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</si>
  <si>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</si>
  <si>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</si>
  <si>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</si>
  <si>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</si>
  <si>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</si>
  <si>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</si>
  <si>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</si>
  <si>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</si>
  <si>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</si>
  <si>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</si>
  <si>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</si>
  <si>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</si>
  <si>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</si>
  <si>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</si>
  <si>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</si>
  <si>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</si>
  <si>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</si>
  <si>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</si>
  <si>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</si>
  <si>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</si>
  <si>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</si>
  <si>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</si>
  <si>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</si>
  <si>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</si>
  <si>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</si>
  <si>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</si>
  <si>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</si>
  <si>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</si>
  <si>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</si>
  <si>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</si>
  <si>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</si>
  <si>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</si>
  <si>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</si>
  <si>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</si>
  <si>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</si>
  <si>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</si>
  <si>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</si>
  <si>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</si>
  <si>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</si>
  <si>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</si>
  <si>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</si>
  <si>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</si>
  <si>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</si>
  <si>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</si>
  <si>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</si>
  <si>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</si>
  <si>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</si>
  <si>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</si>
  <si>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</si>
  <si>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</si>
  <si>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</si>
  <si>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</si>
  <si>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</si>
  <si>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</si>
  <si>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</si>
  <si>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</si>
  <si>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</si>
  <si>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</si>
  <si>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</si>
  <si>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</si>
  <si>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</si>
  <si>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</si>
  <si>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</si>
  <si>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</si>
  <si>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</si>
  <si>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</si>
  <si>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</si>
  <si>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</si>
  <si>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</si>
  <si>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</si>
  <si>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</si>
  <si>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</si>
  <si>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</si>
  <si>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</si>
  <si>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</si>
  <si>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</si>
  <si>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</si>
  <si>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</si>
  <si>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</si>
  <si>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</si>
  <si>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</si>
  <si>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</si>
  <si>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</si>
  <si>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</si>
  <si>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</si>
  <si>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</si>
  <si>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</si>
  <si>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</si>
  <si>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</si>
  <si>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</si>
  <si>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</si>
  <si>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</si>
  <si>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</si>
  <si>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</si>
  <si>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</si>
  <si>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</si>
  <si>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</si>
  <si>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</si>
  <si>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</si>
  <si>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</si>
  <si>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</si>
  <si>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</si>
  <si>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</si>
  <si>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</si>
  <si>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</si>
  <si>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</si>
  <si>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</si>
  <si>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</si>
  <si>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</si>
  <si>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</si>
  <si>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</si>
  <si>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</si>
  <si>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</si>
  <si>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</si>
  <si>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</si>
  <si>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</si>
  <si>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</si>
  <si>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</si>
  <si>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</si>
  <si>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</si>
  <si>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</si>
  <si>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</si>
  <si>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</si>
  <si>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</si>
  <si>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</si>
  <si>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</si>
  <si>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</si>
  <si>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</si>
  <si>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</si>
  <si>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</si>
  <si>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</si>
  <si>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</si>
  <si>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</si>
  <si>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</si>
  <si>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</si>
  <si>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</si>
  <si>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</si>
  <si>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</si>
  <si>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</si>
  <si>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</si>
  <si>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</si>
  <si>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</si>
  <si>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</si>
  <si>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</si>
  <si>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</si>
  <si>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</si>
  <si>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</si>
  <si>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</si>
  <si>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</si>
  <si>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</si>
  <si>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</si>
  <si>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</si>
  <si>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</si>
  <si>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</si>
  <si>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</si>
  <si>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</si>
  <si>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</si>
  <si>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</si>
  <si>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</si>
  <si>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</si>
  <si>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</si>
  <si>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</si>
  <si>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</si>
  <si>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</si>
  <si>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</si>
  <si>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</si>
  <si>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</si>
  <si>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</si>
  <si>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</si>
  <si>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</si>
  <si>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</si>
  <si>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</si>
  <si>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</si>
  <si>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</si>
  <si>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</si>
  <si>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</si>
  <si>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</si>
  <si>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</si>
  <si>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</si>
  <si>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</si>
  <si>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</si>
  <si>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</si>
  <si>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</si>
  <si>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</si>
  <si>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</si>
  <si>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</si>
  <si>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</si>
  <si>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</si>
  <si>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</si>
  <si>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</si>
  <si>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</si>
  <si>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</si>
  <si>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</si>
  <si>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</si>
  <si>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</si>
  <si>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</si>
  <si>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</si>
  <si>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</si>
  <si>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</si>
  <si>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</si>
  <si>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</si>
  <si>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</si>
  <si>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</si>
  <si>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</si>
  <si>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</si>
  <si>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</si>
  <si>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</si>
  <si>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</si>
  <si>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</si>
  <si>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</si>
  <si>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</si>
  <si>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</si>
  <si>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</si>
  <si>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</si>
  <si>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</si>
  <si>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</si>
  <si>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</si>
  <si>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</si>
  <si>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</si>
  <si>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</si>
  <si>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</si>
  <si>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</si>
  <si>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</si>
  <si>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</si>
  <si>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</si>
  <si>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</si>
  <si>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</si>
  <si>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</si>
  <si>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</si>
  <si>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</si>
  <si>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</si>
  <si>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</si>
  <si>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</si>
  <si>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</si>
  <si>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</si>
  <si>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</si>
  <si>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</si>
  <si>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</si>
  <si>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</si>
  <si>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</si>
  <si>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</si>
  <si>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</si>
  <si>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</si>
  <si>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</si>
  <si>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</si>
  <si>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</si>
  <si>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</si>
  <si>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</si>
  <si>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</si>
  <si>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</si>
  <si>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</si>
  <si>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</si>
  <si>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</si>
  <si>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</si>
  <si>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</si>
  <si>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</si>
  <si>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</si>
  <si>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</si>
  <si>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</si>
  <si>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</si>
  <si>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</si>
  <si>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</si>
  <si>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</si>
  <si>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</si>
  <si>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</si>
  <si>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</si>
  <si>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</si>
  <si>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</si>
  <si>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</si>
  <si>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</si>
  <si>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</si>
  <si>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</si>
  <si>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</si>
  <si>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</si>
  <si>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</si>
  <si>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</si>
  <si>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</si>
  <si>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</si>
  <si>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</si>
  <si>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</si>
  <si>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</si>
  <si>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</si>
  <si>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</si>
  <si>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</si>
  <si>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</si>
  <si>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</si>
  <si>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</si>
  <si>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</si>
  <si>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</si>
  <si>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</si>
  <si>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</si>
  <si>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</si>
  <si>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</si>
  <si>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</si>
  <si>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</si>
  <si>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</si>
  <si>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</si>
  <si>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</si>
  <si>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</si>
  <si>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</si>
  <si>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</si>
  <si>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</si>
  <si>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</si>
  <si>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</si>
  <si>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</si>
  <si>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</si>
  <si>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</si>
  <si>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</si>
  <si>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</si>
  <si>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</si>
  <si>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</si>
  <si>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</si>
  <si>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</si>
  <si>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</si>
  <si>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</si>
  <si>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</si>
  <si>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</si>
  <si>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</si>
  <si>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</si>
  <si>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</si>
  <si>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</si>
  <si>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</si>
  <si>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</si>
  <si>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</si>
  <si>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</si>
  <si>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</si>
  <si>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</si>
  <si>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</si>
  <si>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</si>
  <si>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</si>
  <si>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</si>
  <si>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</si>
  <si>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</si>
  <si>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</si>
  <si>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</si>
  <si>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</si>
  <si>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</si>
  <si>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</si>
  <si>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</si>
  <si>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</si>
  <si>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</si>
  <si>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</si>
  <si>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</si>
  <si>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</si>
  <si>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</si>
  <si>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</si>
  <si>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</si>
  <si>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</si>
  <si>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</si>
  <si>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</si>
  <si>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</si>
  <si>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</si>
  <si>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</si>
  <si>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</si>
  <si>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</si>
  <si>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</si>
  <si>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</si>
  <si>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</si>
  <si>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</si>
  <si>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</si>
  <si>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</si>
  <si>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</si>
  <si>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</si>
  <si>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</si>
  <si>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</si>
  <si>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</si>
  <si>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</si>
  <si>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</si>
  <si>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</si>
  <si>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</si>
  <si>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</si>
  <si>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</si>
  <si>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</si>
  <si>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</si>
  <si>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</si>
  <si>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</si>
  <si>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</si>
  <si>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</si>
  <si>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</si>
  <si>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</si>
  <si>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</si>
  <si>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</si>
  <si>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</si>
  <si>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</si>
  <si>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</si>
  <si>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</si>
  <si>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</si>
  <si>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</si>
  <si>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</si>
  <si>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</si>
  <si>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</si>
  <si>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</si>
  <si>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</si>
  <si>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</si>
  <si>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</si>
  <si>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</si>
  <si>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</si>
  <si>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</si>
  <si>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</si>
  <si>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</si>
  <si>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</si>
  <si>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</si>
  <si>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</si>
  <si>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</si>
  <si>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</si>
  <si>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</si>
  <si>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</si>
  <si>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</si>
  <si>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</si>
  <si>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</si>
  <si>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</si>
  <si>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</si>
  <si>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</si>
  <si>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</si>
  <si>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</si>
  <si>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</si>
  <si>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</si>
  <si>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</si>
  <si>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</si>
  <si>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</si>
  <si>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</si>
  <si>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</si>
  <si>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</si>
  <si>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</si>
  <si>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</si>
  <si>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</si>
  <si>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</si>
  <si>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</si>
  <si>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</si>
  <si>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</si>
  <si>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</si>
  <si>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</si>
  <si>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</si>
  <si>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</si>
  <si>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</si>
  <si>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</si>
  <si>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</si>
  <si>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</si>
  <si>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</si>
  <si>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</si>
  <si>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</si>
  <si>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</si>
  <si>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</si>
  <si>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</si>
  <si>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</si>
  <si>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</si>
  <si>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</si>
  <si>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</si>
  <si>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</si>
  <si>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</si>
  <si>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</si>
  <si>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</si>
  <si>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</si>
  <si>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</si>
  <si>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</si>
  <si>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</si>
  <si>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</si>
  <si>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</si>
  <si>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</si>
  <si>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</si>
  <si>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</si>
  <si>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</si>
  <si>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</si>
  <si>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</si>
  <si>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</si>
  <si>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</si>
  <si>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</si>
  <si>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</si>
  <si>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</si>
  <si>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</si>
  <si>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</si>
  <si>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</si>
  <si>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</si>
  <si>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</si>
  <si>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</si>
  <si>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</si>
  <si>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</si>
  <si>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</si>
  <si>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</si>
  <si>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</si>
  <si>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</si>
  <si>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</si>
  <si>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</si>
  <si>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</si>
  <si>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</si>
  <si>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</si>
  <si>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</si>
  <si>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</si>
  <si>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</si>
  <si>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</si>
  <si>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</si>
  <si>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</si>
  <si>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</si>
  <si>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</si>
  <si>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</si>
  <si>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</si>
  <si>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</si>
  <si>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</si>
  <si>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</si>
  <si>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</si>
  <si>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</si>
  <si>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</si>
  <si>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</si>
  <si>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</si>
  <si>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</si>
  <si>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</si>
  <si>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</si>
  <si>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</si>
  <si>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</si>
  <si>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</si>
  <si>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</si>
  <si>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</si>
  <si>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</si>
  <si>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</si>
  <si>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</si>
  <si>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</si>
  <si>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</si>
  <si>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</si>
  <si>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</si>
  <si>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</si>
  <si>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</si>
  <si>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</si>
  <si>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</si>
  <si>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</si>
  <si>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</si>
  <si>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</si>
  <si>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</si>
  <si>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</si>
  <si>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</si>
  <si>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</si>
  <si>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</si>
  <si>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</si>
  <si>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</si>
  <si>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</si>
  <si>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</si>
  <si>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</si>
  <si>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</si>
  <si>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</si>
  <si>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</si>
  <si>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</si>
  <si>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</si>
  <si>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</si>
  <si>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</si>
  <si>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</si>
  <si>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</si>
  <si>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</si>
  <si>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</si>
  <si>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</si>
  <si>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</si>
  <si>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</si>
  <si>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</si>
  <si>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</si>
  <si>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</si>
  <si>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</si>
  <si>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</si>
  <si>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</si>
  <si>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</si>
  <si>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</si>
  <si>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</si>
  <si>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</si>
  <si>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</si>
  <si>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</si>
  <si>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</si>
  <si>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</si>
  <si>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</si>
  <si>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</si>
  <si>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</si>
  <si>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</si>
  <si>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</si>
  <si>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</si>
  <si>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</si>
  <si>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</si>
  <si>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</si>
  <si>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</si>
  <si>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</si>
  <si>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</si>
  <si>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</si>
  <si>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</si>
  <si>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</si>
  <si>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</si>
  <si>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</si>
  <si>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</si>
  <si>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</si>
  <si>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</si>
  <si>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</si>
  <si>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</si>
  <si>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</si>
  <si>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</si>
  <si>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</si>
  <si>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</si>
  <si>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</si>
  <si>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</si>
  <si>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</si>
  <si>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</si>
  <si>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</si>
  <si>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</si>
  <si>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</si>
  <si>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</si>
  <si>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</si>
  <si>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</si>
  <si>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</si>
  <si>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</si>
  <si>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</si>
  <si>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</si>
  <si>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</si>
  <si>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</si>
  <si>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</si>
  <si>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</si>
  <si>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</si>
  <si>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</si>
  <si>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</si>
  <si>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</si>
  <si>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</si>
  <si>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</si>
  <si>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</si>
  <si>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</si>
  <si>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</si>
  <si>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</si>
  <si>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</si>
  <si>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</si>
  <si>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</si>
  <si>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</si>
  <si>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</si>
  <si>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</si>
  <si>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</si>
  <si>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</si>
  <si>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</si>
  <si>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</si>
  <si>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</si>
  <si>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</si>
  <si>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</si>
  <si>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</si>
  <si>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</si>
  <si>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</si>
  <si>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</si>
  <si>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</si>
  <si>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</si>
  <si>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</si>
  <si>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</si>
  <si>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</si>
  <si>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</si>
  <si>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</si>
  <si>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</si>
  <si>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</si>
  <si>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</si>
  <si>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</si>
  <si>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</si>
  <si>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</si>
  <si>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</si>
  <si>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</si>
  <si>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</si>
  <si>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</si>
  <si>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</si>
  <si>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</si>
  <si>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</si>
  <si>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</si>
  <si>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</si>
  <si>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</si>
  <si>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</si>
  <si>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</si>
  <si>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</si>
  <si>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</si>
  <si>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</si>
  <si>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</si>
  <si>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</si>
  <si>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</si>
  <si>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</si>
  <si>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</si>
  <si>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</si>
  <si>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</si>
  <si>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</si>
  <si>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</si>
  <si>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</si>
  <si>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</si>
  <si>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</si>
  <si>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</si>
  <si>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</si>
  <si>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</si>
  <si>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</si>
  <si>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</si>
  <si>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</si>
  <si>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</si>
  <si>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</si>
  <si>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</si>
  <si>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</si>
  <si>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</si>
  <si>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</si>
  <si>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</si>
  <si>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</si>
  <si>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</si>
  <si>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</si>
  <si>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</si>
  <si>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</si>
  <si>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</si>
  <si>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</si>
  <si>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</si>
  <si>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</si>
  <si>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</si>
  <si>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</si>
  <si>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</si>
  <si>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</si>
  <si>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</si>
  <si>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</si>
  <si>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</si>
  <si>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</si>
  <si>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</si>
  <si>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</si>
  <si>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</si>
  <si>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</si>
  <si>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</si>
  <si>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</si>
  <si>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</si>
  <si>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</si>
  <si>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</si>
  <si>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</si>
  <si>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</si>
  <si>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</si>
  <si>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</si>
  <si>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</si>
  <si>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</si>
  <si>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</si>
  <si>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</si>
  <si>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</si>
  <si>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</si>
  <si>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</si>
  <si>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</si>
  <si>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</si>
  <si>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</si>
  <si>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</si>
  <si>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</si>
  <si>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</si>
  <si>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</si>
  <si>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</si>
  <si>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</si>
  <si>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</si>
  <si>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</si>
  <si>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</si>
  <si>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</si>
  <si>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</si>
  <si>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</si>
  <si>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</si>
  <si>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</si>
  <si>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</si>
  <si>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</si>
  <si>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</si>
  <si>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</si>
  <si>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</si>
  <si>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</si>
  <si>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</si>
  <si>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</si>
  <si>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</si>
  <si>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</si>
  <si>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</si>
  <si>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</si>
  <si>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</si>
  <si>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</si>
  <si>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</si>
  <si>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</si>
  <si>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</si>
  <si>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</si>
  <si>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</si>
  <si>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</si>
  <si>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</si>
  <si>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</si>
  <si>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</si>
  <si>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</si>
  <si>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</si>
  <si>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</si>
  <si>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</si>
  <si>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</si>
  <si>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</si>
  <si>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</si>
  <si>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</si>
  <si>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</si>
  <si>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</si>
  <si>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</si>
  <si>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</si>
  <si>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</si>
  <si>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</si>
  <si>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</si>
  <si>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</si>
  <si>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</si>
  <si>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</si>
  <si>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</si>
  <si>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</si>
  <si>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</si>
  <si>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</si>
  <si>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</si>
  <si>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</si>
  <si>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</si>
  <si>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</si>
  <si>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</si>
  <si>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</si>
  <si>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</si>
  <si>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</si>
  <si>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</si>
  <si>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</si>
  <si>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</si>
  <si>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</si>
  <si>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</si>
  <si>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</si>
  <si>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</si>
  <si>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</si>
  <si>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</si>
  <si>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</si>
  <si>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</si>
  <si>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</si>
  <si>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</si>
  <si>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</si>
  <si>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</si>
  <si>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</si>
  <si>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</si>
  <si>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</si>
  <si>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</si>
  <si>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</si>
  <si>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</si>
  <si>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</si>
  <si>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</si>
  <si>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</si>
  <si>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</si>
  <si>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</si>
  <si>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</si>
  <si>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</si>
  <si>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</si>
  <si>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</si>
  <si>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</si>
  <si>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</si>
  <si>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</si>
  <si>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</si>
  <si>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</si>
  <si>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</si>
  <si>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</si>
  <si>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</si>
  <si>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</si>
  <si>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</si>
  <si>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</si>
  <si>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</si>
  <si>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</si>
  <si>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</si>
  <si>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</si>
  <si>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</si>
  <si>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</si>
  <si>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</si>
  <si>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</si>
  <si>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</si>
  <si>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</si>
  <si>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</si>
  <si>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</si>
  <si>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</si>
  <si>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</si>
  <si>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</si>
  <si>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</si>
  <si>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</si>
  <si>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</si>
  <si>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</si>
  <si>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</si>
  <si>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</si>
  <si>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</si>
  <si>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</si>
  <si>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</si>
  <si>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</si>
  <si>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</si>
  <si>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</si>
  <si>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</si>
  <si>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</si>
  <si>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</si>
  <si>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</si>
  <si>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</si>
  <si>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</si>
  <si>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</si>
  <si>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</si>
  <si>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</si>
  <si>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</si>
  <si>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</si>
  <si>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</si>
  <si>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</si>
  <si>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</si>
  <si>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</si>
  <si>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</si>
  <si>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</si>
  <si>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</si>
  <si>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</si>
  <si>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</si>
  <si>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</si>
  <si>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</si>
  <si>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</si>
  <si>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</si>
  <si>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</si>
  <si>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</si>
  <si>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</si>
  <si>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</si>
  <si>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</si>
  <si>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</si>
  <si>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</si>
  <si>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</si>
  <si>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</si>
  <si>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</si>
  <si>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</si>
  <si>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</si>
  <si>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</si>
  <si>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</si>
  <si>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</si>
  <si>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</si>
  <si>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</si>
  <si>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</si>
  <si>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</si>
  <si>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</si>
  <si>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</si>
  <si>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</si>
  <si>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</si>
  <si>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</si>
  <si>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</si>
  <si>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</si>
  <si>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</si>
  <si>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</si>
  <si>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</si>
  <si>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</si>
  <si>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</si>
  <si>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</si>
  <si>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</si>
  <si>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</si>
  <si>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</si>
  <si>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</si>
  <si>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</si>
  <si>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</si>
  <si>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</si>
  <si>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</si>
  <si>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</si>
  <si>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</si>
  <si>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</si>
  <si>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</si>
  <si>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</si>
  <si>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</si>
  <si>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</si>
  <si>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</si>
  <si>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</si>
  <si>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</si>
  <si>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</si>
  <si>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</si>
  <si>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</si>
  <si>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</si>
  <si>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</si>
  <si>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</si>
  <si>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</si>
  <si>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</si>
  <si>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</si>
  <si>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</si>
  <si>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</si>
  <si>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</si>
  <si>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</si>
  <si>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</si>
  <si>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</si>
  <si>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</si>
  <si>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</si>
  <si>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</si>
  <si>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</si>
  <si>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</si>
  <si>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</si>
  <si>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</si>
  <si>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</si>
  <si>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</si>
  <si>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</si>
  <si>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</si>
  <si>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</si>
  <si>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</si>
  <si>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</si>
  <si>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</si>
  <si>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</si>
  <si>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</si>
  <si>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</si>
  <si>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</si>
  <si>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</si>
  <si>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</si>
  <si>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</si>
  <si>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</si>
  <si>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</si>
  <si>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</si>
  <si>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</si>
  <si>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</si>
  <si>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</si>
  <si>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</si>
  <si>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</si>
  <si>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</si>
  <si>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</si>
  <si>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</si>
  <si>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</si>
  <si>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</si>
  <si>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</si>
  <si>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</si>
  <si>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</si>
  <si>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</si>
  <si>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</si>
  <si>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</si>
  <si>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</si>
  <si>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</si>
  <si>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</si>
  <si>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</si>
  <si>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</si>
  <si>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</si>
  <si>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</si>
  <si>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</si>
  <si>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</si>
  <si>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</si>
  <si>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</si>
  <si>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</si>
  <si>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</si>
  <si>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</si>
  <si>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</si>
  <si>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</si>
  <si>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</si>
  <si>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</si>
  <si>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</si>
  <si>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</si>
  <si>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</si>
  <si>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</si>
  <si>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</si>
  <si>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</si>
  <si>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</si>
  <si>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</si>
  <si>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</si>
  <si>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</si>
  <si>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</si>
  <si>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</si>
  <si>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</si>
  <si>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</si>
  <si>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</si>
  <si>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</si>
  <si>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</si>
  <si>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</si>
  <si>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</si>
  <si>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</si>
  <si>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</si>
  <si>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</si>
  <si>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</si>
  <si>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</si>
  <si>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</si>
  <si>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</si>
  <si>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</si>
  <si>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</si>
  <si>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</si>
  <si>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</si>
  <si>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</si>
  <si>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</si>
  <si>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</si>
  <si>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</si>
  <si>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</si>
  <si>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</si>
  <si>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</si>
  <si>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</si>
  <si>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</si>
  <si>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</si>
  <si>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</si>
  <si>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</si>
  <si>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</si>
  <si>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</si>
  <si>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</si>
  <si>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</si>
  <si>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</si>
  <si>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</si>
  <si>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</si>
  <si>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</si>
  <si>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</si>
  <si>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</si>
  <si>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</si>
  <si>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</si>
  <si>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</si>
  <si>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</si>
  <si>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</si>
  <si>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</si>
  <si>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</si>
  <si>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</si>
  <si>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</si>
  <si>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</si>
  <si>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</si>
  <si>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</si>
  <si>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</si>
  <si>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</si>
  <si>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</si>
  <si>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</si>
  <si>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</si>
  <si>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</si>
  <si>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</si>
  <si>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</si>
  <si>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</si>
  <si>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</si>
  <si>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</si>
  <si>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</si>
  <si>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</si>
  <si>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</si>
  <si>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</si>
  <si>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</si>
  <si>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</si>
  <si>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</si>
  <si>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</si>
  <si>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</si>
  <si>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</si>
  <si>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</si>
  <si>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</si>
  <si>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</si>
  <si>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</si>
  <si>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</si>
  <si>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</si>
  <si>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</si>
  <si>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</si>
  <si>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</si>
  <si>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</si>
  <si>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</si>
  <si>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</si>
  <si>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</si>
  <si>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</si>
  <si>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</si>
  <si>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</si>
  <si>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</si>
  <si>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</si>
  <si>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</si>
  <si>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</si>
  <si>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</si>
  <si>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</si>
  <si>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</si>
  <si>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</si>
  <si>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</si>
  <si>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</si>
  <si>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</si>
  <si>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</si>
  <si>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</si>
  <si>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</si>
  <si>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</si>
  <si>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</si>
  <si>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</si>
  <si>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</si>
  <si>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</si>
  <si>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</si>
  <si>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</si>
  <si>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</si>
  <si>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</si>
  <si>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</si>
  <si>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</si>
  <si>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</si>
  <si>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</si>
  <si>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</si>
  <si>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</si>
  <si>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</si>
  <si>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</si>
  <si>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</si>
  <si>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</si>
  <si>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</si>
  <si>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</si>
  <si>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</si>
  <si>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</si>
  <si>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</si>
  <si>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</si>
  <si>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</si>
  <si>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</si>
  <si>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</si>
  <si>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</si>
  <si>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</si>
  <si>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</si>
  <si>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</si>
  <si>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</si>
  <si>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</si>
  <si>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</si>
  <si>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</si>
  <si>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</si>
  <si>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</si>
  <si>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</si>
  <si>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</si>
  <si>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</si>
  <si>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</si>
  <si>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</si>
  <si>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</si>
  <si>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</si>
  <si>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</si>
  <si>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</si>
  <si>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</si>
  <si>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</si>
  <si>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</si>
  <si>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</si>
  <si>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</si>
  <si>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</si>
  <si>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</si>
  <si>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</si>
  <si>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</si>
  <si>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</si>
  <si>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</si>
  <si>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</si>
  <si>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</si>
  <si>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</si>
  <si>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</si>
  <si>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</si>
  <si>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</si>
  <si>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</si>
  <si>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</si>
  <si>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</si>
  <si>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</si>
  <si>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</si>
  <si>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</si>
  <si>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</si>
  <si>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</si>
  <si>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</si>
  <si>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</si>
  <si>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</si>
  <si>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</si>
  <si>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</si>
  <si>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</si>
  <si>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</si>
  <si>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</si>
  <si>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</si>
  <si>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</si>
  <si>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</si>
  <si>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</si>
  <si>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</si>
  <si>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</si>
  <si>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</si>
  <si>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</si>
  <si>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</si>
  <si>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</si>
  <si>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</si>
  <si>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</si>
  <si>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</si>
  <si>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</si>
  <si>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</si>
  <si>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</si>
  <si>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</si>
  <si>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</si>
  <si>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</si>
  <si>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</si>
  <si>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</si>
  <si>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</si>
  <si>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</si>
  <si>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</si>
  <si>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</si>
  <si>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</si>
  <si>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</si>
  <si>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</si>
  <si>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</si>
  <si>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</si>
  <si>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</si>
  <si>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</si>
  <si>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</si>
  <si>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</si>
  <si>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</si>
  <si>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</si>
  <si>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</si>
  <si>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</si>
  <si>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</si>
  <si>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</si>
  <si>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</si>
  <si>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</si>
  <si>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</si>
  <si>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</si>
  <si>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</si>
  <si>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</si>
  <si>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</si>
  <si>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</si>
  <si>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</si>
  <si>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</si>
  <si>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</si>
  <si>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</si>
  <si>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</si>
  <si>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</si>
  <si>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</si>
  <si>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</si>
  <si>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</si>
  <si>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</si>
  <si>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</si>
  <si>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</si>
  <si>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</si>
  <si>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</si>
  <si>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</si>
  <si>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</si>
  <si>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</si>
  <si>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</si>
  <si>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</si>
  <si>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</si>
  <si>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</si>
  <si>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</si>
  <si>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</si>
  <si>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</si>
  <si>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</si>
  <si>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</si>
  <si>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</si>
  <si>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</si>
  <si>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</si>
  <si>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</si>
  <si>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</si>
  <si>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</si>
  <si>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</si>
  <si>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</si>
  <si>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</si>
  <si>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</si>
  <si>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</si>
  <si>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</si>
  <si>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</si>
  <si>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</si>
  <si>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</si>
  <si>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</si>
  <si>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</si>
  <si>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</si>
  <si>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</si>
  <si>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</si>
  <si>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</si>
  <si>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</si>
  <si>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</si>
  <si>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</si>
  <si>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</si>
  <si>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</si>
  <si>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</si>
  <si>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</si>
  <si>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</si>
  <si>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</si>
  <si>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</si>
  <si>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</si>
  <si>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</si>
  <si>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</si>
  <si>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</si>
  <si>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</si>
  <si>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</si>
  <si>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</si>
  <si>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</si>
  <si>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</si>
  <si>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</si>
  <si>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</si>
  <si>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</si>
  <si>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</si>
  <si>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</si>
  <si>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</si>
  <si>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</si>
  <si>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</si>
  <si>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</si>
  <si>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</si>
  <si>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</si>
  <si>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</si>
  <si>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</si>
  <si>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</si>
  <si>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</si>
  <si>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</si>
  <si>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</si>
  <si>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</si>
  <si>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</si>
  <si>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</si>
  <si>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</si>
  <si>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</si>
  <si>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</si>
  <si>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</si>
  <si>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</si>
  <si>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</si>
  <si>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</si>
  <si>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</si>
  <si>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</si>
  <si>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</si>
  <si>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</si>
  <si>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</si>
  <si>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</si>
  <si>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</si>
  <si>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</si>
  <si>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</si>
  <si>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</si>
  <si>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</si>
  <si>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</si>
  <si>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</si>
  <si>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</si>
  <si>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</si>
  <si>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</si>
  <si>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</si>
  <si>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</si>
  <si>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</si>
  <si>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</si>
  <si>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</si>
  <si>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</si>
  <si>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</si>
  <si>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</si>
  <si>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</si>
  <si>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</si>
  <si>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</si>
  <si>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</si>
  <si>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</si>
  <si>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</si>
  <si>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</si>
  <si>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</si>
  <si>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</si>
  <si>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</si>
  <si>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</si>
  <si>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</si>
  <si>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</si>
  <si>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</si>
  <si>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</si>
  <si>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</si>
  <si>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</si>
  <si>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</si>
  <si>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</si>
  <si>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</si>
  <si>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</si>
  <si>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</si>
  <si>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</si>
  <si>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</si>
  <si>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</si>
  <si>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</si>
  <si>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</si>
  <si>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</si>
  <si>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</si>
  <si>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</si>
  <si>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</si>
  <si>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</si>
  <si>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</si>
  <si>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</si>
  <si>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</si>
  <si>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</si>
  <si>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</si>
  <si>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</si>
  <si>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</si>
  <si>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</si>
  <si>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</si>
  <si>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</si>
  <si>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</si>
  <si>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</si>
  <si>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</si>
  <si>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</si>
  <si>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</si>
  <si>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</si>
  <si>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</si>
  <si>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</si>
  <si>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</si>
  <si>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</si>
  <si>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</si>
  <si>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</si>
  <si>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</si>
  <si>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</si>
  <si>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</si>
  <si>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</si>
  <si>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</si>
  <si>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</si>
  <si>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</si>
  <si>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</si>
  <si>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</si>
  <si>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</si>
  <si>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</si>
  <si>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</si>
  <si>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</si>
  <si>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</si>
  <si>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</si>
  <si>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</si>
  <si>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</si>
  <si>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</si>
  <si>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</si>
  <si>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</si>
  <si>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</si>
  <si>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</si>
  <si>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</si>
  <si>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</si>
  <si>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</si>
  <si>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</si>
  <si>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</si>
  <si>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</si>
  <si>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</si>
  <si>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</si>
  <si>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</si>
  <si>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</si>
  <si>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</si>
  <si>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</si>
  <si>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</si>
  <si>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</si>
  <si>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</si>
  <si>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</si>
  <si>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</si>
  <si>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</si>
  <si>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</si>
  <si>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</si>
  <si>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</si>
  <si>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</si>
  <si>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</si>
  <si>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</si>
  <si>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</si>
  <si>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</si>
  <si>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</si>
  <si>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</si>
  <si>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</si>
  <si>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</si>
  <si>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</si>
  <si>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</si>
  <si>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</si>
  <si>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</si>
  <si>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</si>
  <si>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</si>
  <si>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</si>
  <si>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</si>
  <si>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</si>
  <si>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</si>
  <si>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</si>
  <si>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</si>
  <si>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</si>
  <si>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</si>
  <si>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</si>
  <si>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</si>
  <si>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</si>
  <si>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</si>
  <si>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</si>
  <si>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</si>
  <si>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</si>
  <si>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</si>
  <si>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</si>
  <si>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</si>
  <si>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</si>
  <si>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</si>
  <si>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</si>
  <si>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</si>
  <si>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</si>
  <si>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</si>
  <si>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</si>
  <si>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</si>
  <si>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</si>
  <si>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</si>
  <si>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</si>
  <si>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</si>
  <si>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</si>
  <si>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</si>
  <si>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</si>
  <si>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</si>
  <si>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</si>
  <si>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</si>
  <si>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</si>
  <si>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</si>
  <si>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</si>
  <si>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</si>
  <si>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</si>
  <si>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</si>
  <si>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</si>
  <si>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</si>
  <si>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</si>
  <si>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</si>
  <si>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</si>
  <si>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</si>
  <si>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</si>
  <si>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</si>
  <si>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</si>
  <si>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</si>
  <si>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</si>
  <si>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</si>
  <si>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</si>
  <si>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</si>
  <si>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</si>
  <si>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</si>
  <si>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</si>
  <si>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</si>
  <si>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</si>
  <si>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</si>
  <si>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</si>
  <si>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</si>
  <si>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</si>
  <si>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</si>
  <si>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</si>
  <si>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</si>
  <si>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</si>
  <si>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</si>
  <si>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</si>
  <si>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</si>
  <si>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</si>
  <si>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</si>
  <si>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</si>
  <si>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</si>
  <si>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</si>
  <si>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</si>
  <si>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</si>
  <si>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</si>
  <si>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</si>
  <si>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</si>
  <si>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</si>
  <si>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</si>
  <si>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</si>
  <si>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</si>
  <si>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</si>
  <si>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</si>
  <si>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</si>
  <si>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</si>
  <si>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</si>
  <si>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</si>
  <si>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</si>
  <si>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</si>
  <si>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</si>
  <si>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</si>
  <si>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</si>
  <si>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</si>
  <si>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</si>
  <si>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</si>
  <si>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</si>
  <si>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</si>
  <si>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</si>
  <si>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</si>
  <si>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</si>
  <si>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</si>
  <si>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</si>
  <si>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</si>
  <si>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</si>
  <si>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</si>
  <si>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</si>
  <si>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</si>
  <si>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</si>
  <si>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</si>
  <si>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</si>
  <si>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</si>
  <si>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</si>
  <si>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</si>
  <si>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</si>
  <si>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</si>
  <si>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</si>
  <si>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</si>
  <si>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</si>
  <si>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</si>
  <si>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</si>
  <si>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</si>
  <si>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</si>
  <si>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</si>
  <si>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</si>
  <si>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</si>
  <si>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</si>
  <si>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</si>
  <si>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</si>
  <si>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</si>
  <si>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</si>
  <si>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</si>
  <si>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</si>
  <si>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</si>
  <si>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</si>
  <si>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</si>
  <si>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</si>
  <si>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</si>
  <si>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</si>
  <si>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</si>
  <si>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</si>
  <si>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</si>
  <si>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</si>
  <si>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</si>
  <si>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</si>
  <si>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</si>
  <si>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</si>
  <si>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</si>
  <si>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</si>
  <si>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</si>
  <si>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</si>
  <si>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</si>
  <si>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</si>
  <si>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</si>
  <si>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</si>
  <si>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</si>
  <si>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</si>
  <si>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</si>
  <si>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</si>
  <si>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</si>
  <si>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</si>
  <si>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</si>
  <si>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</si>
  <si>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</si>
  <si>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</si>
  <si>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</si>
  <si>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</si>
  <si>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</si>
  <si>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</si>
  <si>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</si>
  <si>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</si>
  <si>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</si>
  <si>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</si>
  <si>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</si>
  <si>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</si>
  <si>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</si>
  <si>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</si>
  <si>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</si>
  <si>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</si>
  <si>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</si>
  <si>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</si>
  <si>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</si>
  <si>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</si>
  <si>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</si>
  <si>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</si>
  <si>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</si>
  <si>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</si>
  <si>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</si>
  <si>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</si>
  <si>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</si>
  <si>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</si>
  <si>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</si>
  <si>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</si>
  <si>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</si>
  <si>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</si>
  <si>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</si>
  <si>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</si>
  <si>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</si>
  <si>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</si>
  <si>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</si>
  <si>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</si>
  <si>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</si>
  <si>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</si>
  <si>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</si>
  <si>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</si>
  <si>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</si>
  <si>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</si>
  <si>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</si>
  <si>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</si>
  <si>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</si>
  <si>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</si>
  <si>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</si>
  <si>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</si>
  <si>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</si>
  <si>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</si>
  <si>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</si>
  <si>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</si>
  <si>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</si>
  <si>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</si>
  <si>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</si>
  <si>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</si>
  <si>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</si>
  <si>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</si>
  <si>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</si>
  <si>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</si>
  <si>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</si>
  <si>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</si>
  <si>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</si>
  <si>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</si>
  <si>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</si>
  <si>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</si>
  <si>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</si>
  <si>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</si>
  <si>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</si>
  <si>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</si>
  <si>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</si>
  <si>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</si>
  <si>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</si>
  <si>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</si>
  <si>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</si>
  <si>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</si>
  <si>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</si>
  <si>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</si>
  <si>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</si>
  <si>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</si>
  <si>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</si>
  <si>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</si>
  <si>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</si>
  <si>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</si>
  <si>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</si>
  <si>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</si>
  <si>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</si>
  <si>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</si>
  <si>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</si>
  <si>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</si>
  <si>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</si>
  <si>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</si>
  <si>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</si>
  <si>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</si>
  <si>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</si>
  <si>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</si>
  <si>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</si>
  <si>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</si>
  <si>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</si>
  <si>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</si>
  <si>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</si>
  <si>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</si>
  <si>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</si>
  <si>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</si>
  <si>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</si>
  <si>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</si>
  <si>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</si>
  <si>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</si>
  <si>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</si>
  <si>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</si>
  <si>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</si>
  <si>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</si>
  <si>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</si>
  <si>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</si>
  <si>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</si>
  <si>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</si>
  <si>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</si>
  <si>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</si>
  <si>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</si>
  <si>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</si>
  <si>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</si>
  <si>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</si>
  <si>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</si>
  <si>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</si>
  <si>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</si>
  <si>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</si>
  <si>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</si>
  <si>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</si>
  <si>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</si>
  <si>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</si>
  <si>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</si>
  <si>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</si>
  <si>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</si>
  <si>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</si>
  <si>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</si>
  <si>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</si>
  <si>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</si>
  <si>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</si>
  <si>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</si>
  <si>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</si>
  <si>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</si>
  <si>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</si>
  <si>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</si>
  <si>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</si>
  <si>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</si>
  <si>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</si>
  <si>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</si>
  <si>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</si>
  <si>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</si>
  <si>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</si>
  <si>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</si>
  <si>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</si>
  <si>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</si>
  <si>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</si>
  <si>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</si>
  <si>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</si>
  <si>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</si>
  <si>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</si>
  <si>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</si>
  <si>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</si>
  <si>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</si>
  <si>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</si>
  <si>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</si>
  <si>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</si>
  <si>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</si>
  <si>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</si>
  <si>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</si>
  <si>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</si>
  <si>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</si>
  <si>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</si>
  <si>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</si>
  <si>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</si>
  <si>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</si>
  <si>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</si>
  <si>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</si>
  <si>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</si>
  <si>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</si>
  <si>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</si>
  <si>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</si>
  <si>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</si>
  <si>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</si>
  <si>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</si>
  <si>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</si>
  <si>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</si>
  <si>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</si>
  <si>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</si>
  <si>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</si>
  <si>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</si>
  <si>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</si>
  <si>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</si>
  <si>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</si>
  <si>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</si>
  <si>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</si>
  <si>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</si>
  <si>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</si>
  <si>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</si>
  <si>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</si>
  <si>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</si>
  <si>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</si>
  <si>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</si>
  <si>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</si>
  <si>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</si>
  <si>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</si>
  <si>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</si>
  <si>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</si>
  <si>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</si>
  <si>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</si>
  <si>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</si>
  <si>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</si>
  <si>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</si>
  <si>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</si>
  <si>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</si>
  <si>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</si>
  <si>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</si>
  <si>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</si>
  <si>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</si>
  <si>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</si>
  <si>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</si>
  <si>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</si>
  <si>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</si>
  <si>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</si>
  <si>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</si>
  <si>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</si>
  <si>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</si>
  <si>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</si>
  <si>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</si>
  <si>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</si>
  <si>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</si>
  <si>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</si>
  <si>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</si>
  <si>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</si>
  <si>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</si>
  <si>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</si>
  <si>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</si>
  <si>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</si>
  <si>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</si>
  <si>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</si>
  <si>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</si>
  <si>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</si>
  <si>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</si>
  <si>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</si>
  <si>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</si>
  <si>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</si>
  <si>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</si>
  <si>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</si>
  <si>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</si>
  <si>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</si>
  <si>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</si>
  <si>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</si>
  <si>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</si>
  <si>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</si>
  <si>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</si>
  <si>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</si>
  <si>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</si>
  <si>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</si>
  <si>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</si>
  <si>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</si>
  <si>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</si>
  <si>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</si>
  <si>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</si>
  <si>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</si>
  <si>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</si>
  <si>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</si>
  <si>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</si>
  <si>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</si>
  <si>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</si>
  <si>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</si>
  <si>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</si>
  <si>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</si>
  <si>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</si>
  <si>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</si>
  <si>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</si>
  <si>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</si>
  <si>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</si>
  <si>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</si>
  <si>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</si>
  <si>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</si>
  <si>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</si>
  <si>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</si>
  <si>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</si>
  <si>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</si>
  <si>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</si>
  <si>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</si>
  <si>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</si>
  <si>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</si>
  <si>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</si>
  <si>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</si>
  <si>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</si>
  <si>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</si>
  <si>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</si>
  <si>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</si>
  <si>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</si>
  <si>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</si>
  <si>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</si>
  <si>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</si>
  <si>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</si>
  <si>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</si>
  <si>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</si>
  <si>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</si>
  <si>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</si>
  <si>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</si>
  <si>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</si>
  <si>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</si>
  <si>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</si>
  <si>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</si>
  <si>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</si>
  <si>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</si>
  <si>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</si>
  <si>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</si>
  <si>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</si>
  <si>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</si>
  <si>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</si>
  <si>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</si>
  <si>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</si>
  <si>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</si>
  <si>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</si>
  <si>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</si>
  <si>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</si>
  <si>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</si>
  <si>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</si>
  <si>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</si>
  <si>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</si>
  <si>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</si>
  <si>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</si>
  <si>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</si>
  <si>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</si>
  <si>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</si>
  <si>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</si>
  <si>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</si>
  <si>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</si>
  <si>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</si>
  <si>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</si>
  <si>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</si>
  <si>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</si>
  <si>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</si>
  <si>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</si>
  <si>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</si>
  <si>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</si>
  <si>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</si>
  <si>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</si>
  <si>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</si>
  <si>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</si>
  <si>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</si>
  <si>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</si>
  <si>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</si>
  <si>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</si>
  <si>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</si>
  <si>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</si>
  <si>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</si>
  <si>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</si>
  <si>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</si>
  <si>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</si>
  <si>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</si>
  <si>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</si>
  <si>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</si>
  <si>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</si>
  <si>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</si>
  <si>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</si>
  <si>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</si>
  <si>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</si>
  <si>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</si>
  <si>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</si>
  <si>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</si>
  <si>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</si>
  <si>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</si>
  <si>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</si>
  <si>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</si>
  <si>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</si>
  <si>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</si>
  <si>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</si>
  <si>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</si>
  <si>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</si>
  <si>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</si>
  <si>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</si>
  <si>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</si>
  <si>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</si>
  <si>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</si>
  <si>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</si>
  <si>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</si>
  <si>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</si>
  <si>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</si>
  <si>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</si>
  <si>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</si>
  <si>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</si>
  <si>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</si>
  <si>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</si>
  <si>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</si>
  <si>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</si>
  <si>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</si>
  <si>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</si>
  <si>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</si>
  <si>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</si>
  <si>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</si>
  <si>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</si>
  <si>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</si>
  <si>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</si>
  <si>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</si>
  <si>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</si>
  <si>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</si>
  <si>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</si>
  <si>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</si>
  <si>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</si>
  <si>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</si>
  <si>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</si>
  <si>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</si>
  <si>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</si>
  <si>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</si>
  <si>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</si>
  <si>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</si>
  <si>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</si>
  <si>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</si>
  <si>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</si>
  <si>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</si>
  <si>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</si>
  <si>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</si>
  <si>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</si>
  <si>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</si>
  <si>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</si>
  <si>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</si>
  <si>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</si>
  <si>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</si>
  <si>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</si>
  <si>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</si>
  <si>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</si>
  <si>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</si>
  <si>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</si>
  <si>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</si>
  <si>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</si>
  <si>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</si>
  <si>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</si>
  <si>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</si>
  <si>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</si>
  <si>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</si>
  <si>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</si>
  <si>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</si>
  <si>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</si>
  <si>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</si>
  <si>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</si>
  <si>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</si>
  <si>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</si>
  <si>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</si>
  <si>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</si>
  <si>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</si>
  <si>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</si>
  <si>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</si>
  <si>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</si>
  <si>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</si>
  <si>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</si>
  <si>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</si>
  <si>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</si>
  <si>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</si>
  <si>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</si>
  <si>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</si>
  <si>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</si>
  <si>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</si>
  <si>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</si>
  <si>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</si>
  <si>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</si>
  <si>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</si>
  <si>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</si>
  <si>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</si>
  <si>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</si>
  <si>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</si>
  <si>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</si>
  <si>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</si>
  <si>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</si>
  <si>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</si>
  <si>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</si>
  <si>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</si>
  <si>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</si>
  <si>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</si>
  <si>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</si>
  <si>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</si>
  <si>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</si>
  <si>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</si>
  <si>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</si>
  <si>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</si>
  <si>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</si>
  <si>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</si>
  <si>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</si>
  <si>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</si>
  <si>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</si>
  <si>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</si>
  <si>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</si>
  <si>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</si>
  <si>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</si>
  <si>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</si>
  <si>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</si>
  <si>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</si>
  <si>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</si>
  <si>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</si>
  <si>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</si>
  <si>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</si>
  <si>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</si>
  <si>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</si>
  <si>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</si>
  <si>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</si>
  <si>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</si>
  <si>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</si>
  <si>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</si>
  <si>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</si>
  <si>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</si>
  <si>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</si>
  <si>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</si>
  <si>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</si>
  <si>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</si>
  <si>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</si>
  <si>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</si>
  <si>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</si>
  <si>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</si>
  <si>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</si>
  <si>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</si>
  <si>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</si>
  <si>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</si>
  <si>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</si>
  <si>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</si>
  <si>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</si>
  <si>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</si>
  <si>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</si>
  <si>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</si>
  <si>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</si>
  <si>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</si>
  <si>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</si>
  <si>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</si>
  <si>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</si>
  <si>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</si>
  <si>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</si>
  <si>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</si>
  <si>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</si>
  <si>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</si>
  <si>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</si>
  <si>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</si>
  <si>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</si>
  <si>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</si>
  <si>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</si>
  <si>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</si>
  <si>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</si>
  <si>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</si>
  <si>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</si>
  <si>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</si>
  <si>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</si>
  <si>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</si>
  <si>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</si>
  <si>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</si>
  <si>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</si>
  <si>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</si>
  <si>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</si>
  <si>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</si>
  <si>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</si>
  <si>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</si>
  <si>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</si>
  <si>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</si>
  <si>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</si>
  <si>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</si>
  <si>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</si>
  <si>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</si>
  <si>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</si>
  <si>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</si>
  <si>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</si>
  <si>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</si>
  <si>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</si>
  <si>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</si>
  <si>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</si>
  <si>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</si>
  <si>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</si>
  <si>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</si>
  <si>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</si>
  <si>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</si>
  <si>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</si>
  <si>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</si>
  <si>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</si>
  <si>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</si>
  <si>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</si>
  <si>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</si>
  <si>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</si>
  <si>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</si>
  <si>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</si>
  <si>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</si>
  <si>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</si>
  <si>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</si>
  <si>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</si>
  <si>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</si>
  <si>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</si>
  <si>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</si>
  <si>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</si>
  <si>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</si>
  <si>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</si>
  <si>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</si>
  <si>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</si>
  <si>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</si>
  <si>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</si>
  <si>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</si>
  <si>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</si>
  <si>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</si>
  <si>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</si>
  <si>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</si>
  <si>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</si>
  <si>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</si>
  <si>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</si>
  <si>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</si>
  <si>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</si>
  <si>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</si>
  <si>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</si>
  <si>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</si>
  <si>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</si>
  <si>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</si>
  <si>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</si>
  <si>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</si>
  <si>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</si>
  <si>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</si>
  <si>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</si>
  <si>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</si>
  <si>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</si>
  <si>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</si>
  <si>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</si>
  <si>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</si>
  <si>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</si>
  <si>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</si>
  <si>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</si>
  <si>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</si>
  <si>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</si>
  <si>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</si>
  <si>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</si>
  <si>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</si>
  <si>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</si>
  <si>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</si>
  <si>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</si>
  <si>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</si>
  <si>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</si>
  <si>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</si>
  <si>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</si>
  <si>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</si>
  <si>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</si>
  <si>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</si>
  <si>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</si>
  <si>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</si>
  <si>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</si>
  <si>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</si>
  <si>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</si>
  <si>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</si>
  <si>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</si>
  <si>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</si>
  <si>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</si>
  <si>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</si>
  <si>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</si>
  <si>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</si>
  <si>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</si>
  <si>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</si>
  <si>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</si>
  <si>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</si>
  <si>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</si>
  <si>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</si>
  <si>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</si>
  <si>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</si>
  <si>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</si>
  <si>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</si>
  <si>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</si>
  <si>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</si>
  <si>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</si>
  <si>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</si>
  <si>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</si>
  <si>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</si>
  <si>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</si>
  <si>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</si>
  <si>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</si>
  <si>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</si>
  <si>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</si>
  <si>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</si>
  <si>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</si>
  <si>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</si>
  <si>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</si>
  <si>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</si>
  <si>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</si>
  <si>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</si>
  <si>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</si>
  <si>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</si>
  <si>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</si>
  <si>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</si>
  <si>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</si>
  <si>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</si>
  <si>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</si>
  <si>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</si>
  <si>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</si>
  <si>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</si>
  <si>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</si>
  <si>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</si>
  <si>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</si>
  <si>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</si>
  <si>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</si>
  <si>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</si>
  <si>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</si>
  <si>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</si>
  <si>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</si>
  <si>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</si>
  <si>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</si>
  <si>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</si>
  <si>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</si>
  <si>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</si>
  <si>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</si>
  <si>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</si>
  <si>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</si>
  <si>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</si>
  <si>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</si>
  <si>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</si>
  <si>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</si>
  <si>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</si>
  <si>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</si>
  <si>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</si>
  <si>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</si>
  <si>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</si>
  <si>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</si>
  <si>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</si>
  <si>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</si>
  <si>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</si>
  <si>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</si>
  <si>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</si>
  <si>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</si>
  <si>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</si>
  <si>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</si>
  <si>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</si>
  <si>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</si>
  <si>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</si>
  <si>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</si>
  <si>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</si>
  <si>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</si>
  <si>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</si>
  <si>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</si>
  <si>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</si>
  <si>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</si>
  <si>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</si>
  <si>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</si>
  <si>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</si>
  <si>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</si>
  <si>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</si>
  <si>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</si>
  <si>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</si>
  <si>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</si>
  <si>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</si>
  <si>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</si>
  <si>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</si>
  <si>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</si>
  <si>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</si>
  <si>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</si>
  <si>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</si>
  <si>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</si>
  <si>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</si>
  <si>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</si>
  <si>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</si>
  <si>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</si>
  <si>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</si>
  <si>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</si>
  <si>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</si>
  <si>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</si>
  <si>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</si>
  <si>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</si>
  <si>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</si>
  <si>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</si>
  <si>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</si>
  <si>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</si>
  <si>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</si>
  <si>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</si>
  <si>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</si>
  <si>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</si>
  <si>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</si>
  <si>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</si>
  <si>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</si>
  <si>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</si>
  <si>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</si>
  <si>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</si>
  <si>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</si>
  <si>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</si>
  <si>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</si>
  <si>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</si>
  <si>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</si>
  <si>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</si>
  <si>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</si>
  <si>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</si>
  <si>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</si>
  <si>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</si>
  <si>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</si>
  <si>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</si>
  <si>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</si>
  <si>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</si>
  <si>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</si>
  <si>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</si>
  <si>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</si>
  <si>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</si>
  <si>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</si>
  <si>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</si>
  <si>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</si>
  <si>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</si>
  <si>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</si>
  <si>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</si>
  <si>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</si>
  <si>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</si>
  <si>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</si>
  <si>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</si>
  <si>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</si>
  <si>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</si>
  <si>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</si>
  <si>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</si>
  <si>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</si>
  <si>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</si>
  <si>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</si>
  <si>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</si>
  <si>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</si>
  <si>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</si>
  <si>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</si>
  <si>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</si>
  <si>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</si>
  <si>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</si>
  <si>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</si>
  <si>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</si>
  <si>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</si>
  <si>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</si>
  <si>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</si>
  <si>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</si>
  <si>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</si>
  <si>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</si>
  <si>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</si>
  <si>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</si>
  <si>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</si>
  <si>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</si>
  <si>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</si>
  <si>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</si>
  <si>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</si>
  <si>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</si>
  <si>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</si>
  <si>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</si>
  <si>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</si>
  <si>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</si>
  <si>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</si>
  <si>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</si>
  <si>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</si>
  <si>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</si>
  <si>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</si>
  <si>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</si>
  <si>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</si>
  <si>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</si>
  <si>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</si>
  <si>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</si>
  <si>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</si>
  <si>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</si>
  <si>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</si>
  <si>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</si>
  <si>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</si>
  <si>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</si>
  <si>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</si>
  <si>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</si>
  <si>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</si>
  <si>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</si>
  <si>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</si>
  <si>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</si>
  <si>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</si>
  <si>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</si>
  <si>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</si>
  <si>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</si>
  <si>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</si>
  <si>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</si>
  <si>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</si>
  <si>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</si>
  <si>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</si>
  <si>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</si>
  <si>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</si>
  <si>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</si>
  <si>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</si>
  <si>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</si>
  <si>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</si>
  <si>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</si>
  <si>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</si>
  <si>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</si>
  <si>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</si>
  <si>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</si>
  <si>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</si>
  <si>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</si>
  <si>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</si>
  <si>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</si>
  <si>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</si>
  <si>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</si>
  <si>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</si>
  <si>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</si>
  <si>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</si>
  <si>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</si>
  <si>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</si>
  <si>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</si>
  <si>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</si>
  <si>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</si>
  <si>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</si>
  <si>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</si>
  <si>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</si>
  <si>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</si>
  <si>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</si>
  <si>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</si>
  <si>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</si>
  <si>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</si>
  <si>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</si>
  <si>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</si>
  <si>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</si>
  <si>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</si>
  <si>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</si>
  <si>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</si>
  <si>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</si>
  <si>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</si>
  <si>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</si>
  <si>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</si>
  <si>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</si>
  <si>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</si>
  <si>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</si>
  <si>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</si>
  <si>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</si>
  <si>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</si>
  <si>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</si>
  <si>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</si>
  <si>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</si>
  <si>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</si>
  <si>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</si>
  <si>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</si>
  <si>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</si>
  <si>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</si>
  <si>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</si>
  <si>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</si>
  <si>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</si>
  <si>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</si>
  <si>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</si>
  <si>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</si>
  <si>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</si>
  <si>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</si>
  <si>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</si>
  <si>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</si>
  <si>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</si>
  <si>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</si>
  <si>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</si>
  <si>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</si>
  <si>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</si>
  <si>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</si>
  <si>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</si>
  <si>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</si>
  <si>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</si>
  <si>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</si>
  <si>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</si>
  <si>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</si>
  <si>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</si>
  <si>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</si>
  <si>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</si>
  <si>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</si>
  <si>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</si>
  <si>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</si>
  <si>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</si>
  <si>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</si>
  <si>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</si>
  <si>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</si>
  <si>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</si>
  <si>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</si>
  <si>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</si>
  <si>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</si>
  <si>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</si>
  <si>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</si>
  <si>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</si>
  <si>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</si>
  <si>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</si>
  <si>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</si>
  <si>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</si>
  <si>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</si>
  <si>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</si>
  <si>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</si>
  <si>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</si>
  <si>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</si>
  <si>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</si>
  <si>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</si>
  <si>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</si>
  <si>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</si>
  <si>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</si>
  <si>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</si>
  <si>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</si>
  <si>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</si>
  <si>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</si>
  <si>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</si>
  <si>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</si>
  <si>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</si>
  <si>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</si>
  <si>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</si>
  <si>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</si>
  <si>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</si>
  <si>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</si>
  <si>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</si>
  <si>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</si>
  <si>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</si>
  <si>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</si>
  <si>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</si>
  <si>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</si>
  <si>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</si>
  <si>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</si>
  <si>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</si>
  <si>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</si>
  <si>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</si>
  <si>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</si>
  <si>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</si>
  <si>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</si>
  <si>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</si>
  <si>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</si>
  <si>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</si>
  <si>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</si>
  <si>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</si>
  <si>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</si>
  <si>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</si>
  <si>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</si>
  <si>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</si>
  <si>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</si>
  <si>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</si>
  <si>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</si>
  <si>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</si>
  <si>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</si>
  <si>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</si>
  <si>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</si>
  <si>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</si>
  <si>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</si>
  <si>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</si>
  <si>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</si>
  <si>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</si>
  <si>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</si>
  <si>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</si>
  <si>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</si>
  <si>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</si>
  <si>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</si>
  <si>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</si>
  <si>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</si>
  <si>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</si>
  <si>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</si>
  <si>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</si>
  <si>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</si>
  <si>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</si>
  <si>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</si>
  <si>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</si>
  <si>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</si>
  <si>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</si>
  <si>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</si>
  <si>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</si>
  <si>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</si>
  <si>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</si>
  <si>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</si>
  <si>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</si>
  <si>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</si>
  <si>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</si>
  <si>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</si>
  <si>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</si>
  <si>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</si>
  <si>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</si>
  <si>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</si>
  <si>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</si>
  <si>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</si>
  <si>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</si>
  <si>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</si>
  <si>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</si>
  <si>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</si>
  <si>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</si>
  <si>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</si>
  <si>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</si>
  <si>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</si>
  <si>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</si>
  <si>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</si>
  <si>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</si>
  <si>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</si>
  <si>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</si>
  <si>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</si>
  <si>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</si>
  <si>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</si>
  <si>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</si>
  <si>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</si>
  <si>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</si>
  <si>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</si>
  <si>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</si>
  <si>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</si>
  <si>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</si>
  <si>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</si>
  <si>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</si>
  <si>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</si>
  <si>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</si>
  <si>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</si>
  <si>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</si>
  <si>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</si>
  <si>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</si>
  <si>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</si>
  <si>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</si>
  <si>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</si>
  <si>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</si>
  <si>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</si>
  <si>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</si>
  <si>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</si>
  <si>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</si>
  <si>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</si>
  <si>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</si>
  <si>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</si>
  <si>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</si>
  <si>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</si>
  <si>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</si>
  <si>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</si>
  <si>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</si>
  <si>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</si>
  <si>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</si>
  <si>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</si>
  <si>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</si>
  <si>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</si>
  <si>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</si>
  <si>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</si>
  <si>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</si>
  <si>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</si>
  <si>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</si>
  <si>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</si>
  <si>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</si>
  <si>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</si>
  <si>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</si>
  <si>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</si>
  <si>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</si>
  <si>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</si>
  <si>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</si>
  <si>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</si>
  <si>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</si>
  <si>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</si>
  <si>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</si>
  <si>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</si>
  <si>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</si>
  <si>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</si>
  <si>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</si>
  <si>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</si>
  <si>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</si>
  <si>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</si>
  <si>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</si>
  <si>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</si>
  <si>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</si>
  <si>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</si>
  <si>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</si>
  <si>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</si>
  <si>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</si>
  <si>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</si>
  <si>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</si>
  <si>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</si>
  <si>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</si>
  <si>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</si>
  <si>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</si>
  <si>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</si>
  <si>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</si>
  <si>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</si>
  <si>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</si>
  <si>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</si>
  <si>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</si>
  <si>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</si>
  <si>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</si>
  <si>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</si>
  <si>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</si>
  <si>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</si>
  <si>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</si>
  <si>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</si>
  <si>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</si>
  <si>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</si>
  <si>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</si>
  <si>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</si>
  <si>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</si>
  <si>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</si>
  <si>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</si>
  <si>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</si>
  <si>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</si>
  <si>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</si>
  <si>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</si>
  <si>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</si>
  <si>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</si>
  <si>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</si>
  <si>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</si>
  <si>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</si>
  <si>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</si>
  <si>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</si>
  <si>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</si>
  <si>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</si>
  <si>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</si>
  <si>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</si>
  <si>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</si>
  <si>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</si>
  <si>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</si>
  <si>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</si>
  <si>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</si>
  <si>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</si>
  <si>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</si>
  <si>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</si>
  <si>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</si>
  <si>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</si>
  <si>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</si>
  <si>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</si>
  <si>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</si>
  <si>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</si>
  <si>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</si>
  <si>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</si>
  <si>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</si>
  <si>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</si>
  <si>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</si>
  <si>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</si>
  <si>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</si>
  <si>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</si>
  <si>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</si>
  <si>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</si>
  <si>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</si>
  <si>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</si>
  <si>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</si>
  <si>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</si>
  <si>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</si>
  <si>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</si>
  <si>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</si>
  <si>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</si>
  <si>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</si>
  <si>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</si>
  <si>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</si>
  <si>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</si>
  <si>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</si>
  <si>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</si>
  <si>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</si>
  <si>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</si>
  <si>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</si>
  <si>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</si>
  <si>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</si>
  <si>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</si>
  <si>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</si>
  <si>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</si>
  <si>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</si>
  <si>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</si>
  <si>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</si>
  <si>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</si>
  <si>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</si>
  <si>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</si>
  <si>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</si>
  <si>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</si>
  <si>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</si>
  <si>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</si>
  <si>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</si>
  <si>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</si>
  <si>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</si>
  <si>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</si>
  <si>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</si>
  <si>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</si>
  <si>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</si>
  <si>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</si>
  <si>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</si>
  <si>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</si>
  <si>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</si>
  <si>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</si>
  <si>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</si>
  <si>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</si>
  <si>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</si>
  <si>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</si>
  <si>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</si>
  <si>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</si>
  <si>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</si>
  <si>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</si>
  <si>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</si>
  <si>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</si>
  <si>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</si>
  <si>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</si>
  <si>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</si>
  <si>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</si>
  <si>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</si>
  <si>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</si>
  <si>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</si>
  <si>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</si>
  <si>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</si>
  <si>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</si>
  <si>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</si>
  <si>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</si>
  <si>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</si>
  <si>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</si>
  <si>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</si>
  <si>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</si>
  <si>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</si>
  <si>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</si>
  <si>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</si>
  <si>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</si>
  <si>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</si>
  <si>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</si>
  <si>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</si>
  <si>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</si>
  <si>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</si>
  <si>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</si>
  <si>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</si>
  <si>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</si>
  <si>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</si>
  <si>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</si>
  <si>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</si>
  <si>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</si>
  <si>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</si>
  <si>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</si>
  <si>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</si>
  <si>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</si>
  <si>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</si>
  <si>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</si>
  <si>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</si>
  <si>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</si>
  <si>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</si>
  <si>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</si>
  <si>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</si>
  <si>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</si>
  <si>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</si>
  <si>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</si>
  <si>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</si>
  <si>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</si>
  <si>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</si>
  <si>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</si>
  <si>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</si>
  <si>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</si>
  <si>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</si>
  <si>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</si>
  <si>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</si>
  <si>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</si>
  <si>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</si>
  <si>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</si>
  <si>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</si>
  <si>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</si>
  <si>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</si>
  <si>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</si>
  <si>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</si>
  <si>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</si>
  <si>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</si>
  <si>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</si>
  <si>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</si>
  <si>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</si>
  <si>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</si>
  <si>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</si>
  <si>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</si>
  <si>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</si>
  <si>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</si>
  <si>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</si>
  <si>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</si>
  <si>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</si>
  <si>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</si>
  <si>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</si>
  <si>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</si>
  <si>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</si>
  <si>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</si>
  <si>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</si>
  <si>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</si>
  <si>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</si>
  <si>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</si>
  <si>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</si>
  <si>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</si>
  <si>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</si>
  <si>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</si>
  <si>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</si>
  <si>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</si>
  <si>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</si>
  <si>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</si>
  <si>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</si>
  <si>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</si>
  <si>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</si>
  <si>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</si>
  <si>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</si>
  <si>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</si>
  <si>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</si>
  <si>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</si>
  <si>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</si>
  <si>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</si>
  <si>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</si>
  <si>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</si>
  <si>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</si>
  <si>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</si>
  <si>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</si>
  <si>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</si>
  <si>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</si>
  <si>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</si>
  <si>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</si>
  <si>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</si>
  <si>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</si>
  <si>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</si>
  <si>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</si>
  <si>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</si>
  <si>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</si>
  <si>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</si>
  <si>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</si>
  <si>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</si>
  <si>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</si>
  <si>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</si>
  <si>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</si>
  <si>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</si>
  <si>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</si>
  <si>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</si>
  <si>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</si>
  <si>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</si>
  <si>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</si>
  <si>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</si>
  <si>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</si>
  <si>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</si>
  <si>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</si>
  <si>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</si>
  <si>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</si>
  <si>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</si>
  <si>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</si>
  <si>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</si>
  <si>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</si>
  <si>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</si>
  <si>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</si>
  <si>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</si>
  <si>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</si>
  <si>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</si>
  <si>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</si>
  <si>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</si>
  <si>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</si>
  <si>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</si>
  <si>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</si>
  <si>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</si>
  <si>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</si>
  <si>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</si>
  <si>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</si>
  <si>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</si>
  <si>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</si>
  <si>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</si>
  <si>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</si>
  <si>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</si>
  <si>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</si>
  <si>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</si>
  <si>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</si>
  <si>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</si>
  <si>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</si>
  <si>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</si>
  <si>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</si>
  <si>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</si>
  <si>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</si>
  <si>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</si>
  <si>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</si>
  <si>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</si>
  <si>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</si>
  <si>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</si>
  <si>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</si>
  <si>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</si>
  <si>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</si>
  <si>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</si>
  <si>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</si>
  <si>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</si>
  <si>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</si>
  <si>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</si>
  <si>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</si>
  <si>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</si>
  <si>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</si>
  <si>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</si>
  <si>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</si>
  <si>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</si>
  <si>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</si>
  <si>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</si>
  <si>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</si>
  <si>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</si>
  <si>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</si>
  <si>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</si>
  <si>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</si>
  <si>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</si>
  <si>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</si>
  <si>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</si>
  <si>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</si>
  <si>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</si>
  <si>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</si>
  <si>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</si>
  <si>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</si>
  <si>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</si>
  <si>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</si>
  <si>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</si>
  <si>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</si>
  <si>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</si>
  <si>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</si>
  <si>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</si>
  <si>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</si>
  <si>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</si>
  <si>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</si>
  <si>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</si>
  <si>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</si>
  <si>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</si>
  <si>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</si>
  <si>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</si>
  <si>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</si>
  <si>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</si>
  <si>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</si>
  <si>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</si>
  <si>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</si>
  <si>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</si>
  <si>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</si>
  <si>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</si>
  <si>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</si>
  <si>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</si>
  <si>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</si>
  <si>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</si>
  <si>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</si>
  <si>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</si>
  <si>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</si>
  <si>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</si>
  <si>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</si>
  <si>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</si>
  <si>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</si>
  <si>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</si>
  <si>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</si>
  <si>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</si>
  <si>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</si>
  <si>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</si>
  <si>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</si>
  <si>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</si>
  <si>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</si>
  <si>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</si>
  <si>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</si>
  <si>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</si>
  <si>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</si>
  <si>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</si>
  <si>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</si>
  <si>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</si>
  <si>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</si>
  <si>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</si>
  <si>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</si>
  <si>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</si>
  <si>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</si>
  <si>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</si>
  <si>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</si>
  <si>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</si>
  <si>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</si>
  <si>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</si>
  <si>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</si>
  <si>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</si>
  <si>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</si>
  <si>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</si>
  <si>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</si>
  <si>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</si>
  <si>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</si>
  <si>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</si>
  <si>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</si>
  <si>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</si>
  <si>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</si>
  <si>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</si>
  <si>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</si>
  <si>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</si>
  <si>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</si>
  <si>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</si>
  <si>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</si>
  <si>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</si>
  <si>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</si>
  <si>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</si>
  <si>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</si>
  <si>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</si>
  <si>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</si>
  <si>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</si>
  <si>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</si>
  <si>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</si>
  <si>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</si>
  <si>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</si>
  <si>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</si>
  <si>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</si>
  <si>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</si>
  <si>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</si>
  <si>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</si>
  <si>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</si>
  <si>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</si>
  <si>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</si>
  <si>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</si>
  <si>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</si>
  <si>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</si>
  <si>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</si>
  <si>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</si>
  <si>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</si>
  <si>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</si>
  <si>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</si>
  <si>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</si>
  <si>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</si>
  <si>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</si>
  <si>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</si>
  <si>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</si>
  <si>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</si>
  <si>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</si>
  <si>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</si>
  <si>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</si>
  <si>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</si>
  <si>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</si>
  <si>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</si>
  <si>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</si>
  <si>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</si>
  <si>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</si>
  <si>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</si>
  <si>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</si>
  <si>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</si>
  <si>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</si>
  <si>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</si>
  <si>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</si>
  <si>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</si>
  <si>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</si>
  <si>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</si>
  <si>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</si>
  <si>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</si>
  <si>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</si>
  <si>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</si>
  <si>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</si>
  <si>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</si>
  <si>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</si>
  <si>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</si>
  <si>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</si>
  <si>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</si>
  <si>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</si>
  <si>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</si>
  <si>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</si>
  <si>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</si>
  <si>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</si>
  <si>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</si>
  <si>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</si>
  <si>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</si>
  <si>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</si>
  <si>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</si>
  <si>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</si>
  <si>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</si>
  <si>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</si>
  <si>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</si>
  <si>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</si>
  <si>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</si>
  <si>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</si>
  <si>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</si>
  <si>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</si>
  <si>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</si>
  <si>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</si>
  <si>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</si>
  <si>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</si>
  <si>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</si>
  <si>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</si>
  <si>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</si>
  <si>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</si>
  <si>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</si>
  <si>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</si>
  <si>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</si>
  <si>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</si>
  <si>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</si>
  <si>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</si>
  <si>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</si>
  <si>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</si>
  <si>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</si>
  <si>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</si>
  <si>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</si>
  <si>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</si>
  <si>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</si>
  <si>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</si>
  <si>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</si>
  <si>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</si>
  <si>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</si>
  <si>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</si>
  <si>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</si>
  <si>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</si>
  <si>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</si>
  <si>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</si>
  <si>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</si>
  <si>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</si>
  <si>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</si>
  <si>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</si>
  <si>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</si>
  <si>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</si>
  <si>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</si>
  <si>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</si>
  <si>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</si>
  <si>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</si>
  <si>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</si>
  <si>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</si>
  <si>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</si>
  <si>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</si>
  <si>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</si>
  <si>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</si>
  <si>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</si>
  <si>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</si>
  <si>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</si>
  <si>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</si>
  <si>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</si>
  <si>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</si>
  <si>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</si>
  <si>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</si>
  <si>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</si>
  <si>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</si>
  <si>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</si>
  <si>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</si>
  <si>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</si>
  <si>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</si>
  <si>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</si>
  <si>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</si>
  <si>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</si>
  <si>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</si>
  <si>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</si>
  <si>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</si>
  <si>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</si>
  <si>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</si>
  <si>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</si>
  <si>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</si>
  <si>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</si>
  <si>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</si>
  <si>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</si>
  <si>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</si>
  <si>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</si>
  <si>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</si>
  <si>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</si>
  <si>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</si>
  <si>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</si>
  <si>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</si>
  <si>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</si>
  <si>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</si>
  <si>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</si>
  <si>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</si>
  <si>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</si>
  <si>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</si>
  <si>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</si>
  <si>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</si>
  <si>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</si>
  <si>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</si>
  <si>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</si>
  <si>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</si>
  <si>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</si>
  <si>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</si>
  <si>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</si>
  <si>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</si>
  <si>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</si>
  <si>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</si>
  <si>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</si>
  <si>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</si>
  <si>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</si>
  <si>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</si>
  <si>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</si>
  <si>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</si>
  <si>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</si>
  <si>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</si>
  <si>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</si>
  <si>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</si>
  <si>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</si>
  <si>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</si>
  <si>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</si>
  <si>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</si>
  <si>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</si>
  <si>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</si>
  <si>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</si>
  <si>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</si>
  <si>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</si>
  <si>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</si>
  <si>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</si>
  <si>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</si>
  <si>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</si>
  <si>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</si>
  <si>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</si>
  <si>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</si>
  <si>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</si>
  <si>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</si>
  <si>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</si>
  <si>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</si>
  <si>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</si>
  <si>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</si>
  <si>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</si>
  <si>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</si>
  <si>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</si>
  <si>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</si>
  <si>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</si>
  <si>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</si>
  <si>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</si>
  <si>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</si>
  <si>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</si>
  <si>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</si>
  <si>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</si>
  <si>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</si>
  <si>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</si>
  <si>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</si>
  <si>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</si>
  <si>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</si>
  <si>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</si>
  <si>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</si>
  <si>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</si>
  <si>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</si>
  <si>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</si>
  <si>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</si>
  <si>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</si>
  <si>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</si>
  <si>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</si>
  <si>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</si>
  <si>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</si>
  <si>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</si>
  <si>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</si>
  <si>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</si>
  <si>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</si>
  <si>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</si>
  <si>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</si>
  <si>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</si>
  <si>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</si>
  <si>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</si>
  <si>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</si>
  <si>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</si>
  <si>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</si>
  <si>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</si>
  <si>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</si>
  <si>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</si>
  <si>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</si>
  <si>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</si>
  <si>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</si>
  <si>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</si>
  <si>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</si>
  <si>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</si>
  <si>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</si>
  <si>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</si>
  <si>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</si>
  <si>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</si>
  <si>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</si>
  <si>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</si>
  <si>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</si>
  <si>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</si>
  <si>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</si>
  <si>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</si>
  <si>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</si>
  <si>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</si>
  <si>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</si>
  <si>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</si>
  <si>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</si>
  <si>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</si>
  <si>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</si>
  <si>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</si>
  <si>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</si>
  <si>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</si>
  <si>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</si>
  <si>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</si>
  <si>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</si>
  <si>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</si>
  <si>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</si>
  <si>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</si>
  <si>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</si>
  <si>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</si>
  <si>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</si>
  <si>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</si>
  <si>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</si>
  <si>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</si>
  <si>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</si>
  <si>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</si>
  <si>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</si>
  <si>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</si>
  <si>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</si>
  <si>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</si>
  <si>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</si>
  <si>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</si>
  <si>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</si>
  <si>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</si>
  <si>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</si>
  <si>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</si>
  <si>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</si>
  <si>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</si>
  <si>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</si>
  <si>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</si>
  <si>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</si>
  <si>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</si>
  <si>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</si>
  <si>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</si>
  <si>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</si>
  <si>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</si>
  <si>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</si>
  <si>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</si>
  <si>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</si>
  <si>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</si>
  <si>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</si>
  <si>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</si>
  <si>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</si>
  <si>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</si>
  <si>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</si>
  <si>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</si>
  <si>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</si>
  <si>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</si>
  <si>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</si>
  <si>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</si>
  <si>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</si>
  <si>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</si>
  <si>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</si>
  <si>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</si>
  <si>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</si>
  <si>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</si>
  <si>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</si>
  <si>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</si>
  <si>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</si>
  <si>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</si>
  <si>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</si>
  <si>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</si>
  <si>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</si>
  <si>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</si>
  <si>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</si>
  <si>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</si>
  <si>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</si>
  <si>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</si>
  <si>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</si>
  <si>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</si>
  <si>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</si>
  <si>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</si>
  <si>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</si>
  <si>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</si>
  <si>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</si>
  <si>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</si>
  <si>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</si>
  <si>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</si>
  <si>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</si>
  <si>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</si>
  <si>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</si>
  <si>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</si>
  <si>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</si>
  <si>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</si>
  <si>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</si>
  <si>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</si>
  <si>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</si>
  <si>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</si>
  <si>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</si>
  <si>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</si>
  <si>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</si>
  <si>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</si>
  <si>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</si>
  <si>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</si>
  <si>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</si>
  <si>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</si>
  <si>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</si>
  <si>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</si>
  <si>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</si>
  <si>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</si>
  <si>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</si>
  <si>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</si>
  <si>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</si>
  <si>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</si>
  <si>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</si>
  <si>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</si>
  <si>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</si>
  <si>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</si>
  <si>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</si>
  <si>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</si>
  <si>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</si>
  <si>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</si>
  <si>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</si>
  <si>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</si>
  <si>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</si>
  <si>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</si>
  <si>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</si>
  <si>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</si>
  <si>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</si>
  <si>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</si>
  <si>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</si>
  <si>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</si>
  <si>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</si>
  <si>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</si>
  <si>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</si>
  <si>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</si>
  <si>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</si>
  <si>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</si>
  <si>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</si>
  <si>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</si>
  <si>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</si>
  <si>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</si>
  <si>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</si>
  <si>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</si>
  <si>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</si>
  <si>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</si>
  <si>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</si>
  <si>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</si>
  <si>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</si>
  <si>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</si>
  <si>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</si>
  <si>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</si>
  <si>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</si>
  <si>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</si>
  <si>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</si>
  <si>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</si>
  <si>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</si>
  <si>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</si>
  <si>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</si>
  <si>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</si>
  <si>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</si>
  <si>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</si>
  <si>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</si>
  <si>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</si>
  <si>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</si>
  <si>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</si>
  <si>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</si>
  <si>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</si>
  <si>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</si>
  <si>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</si>
  <si>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</si>
  <si>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</si>
  <si>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</si>
  <si>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</si>
  <si>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</si>
  <si>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</si>
  <si>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</si>
  <si>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</si>
  <si>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</si>
  <si>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</si>
  <si>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</si>
  <si>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</si>
  <si>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</si>
  <si>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</si>
  <si>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</si>
  <si>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</si>
  <si>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</si>
  <si>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</si>
  <si>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</si>
  <si>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</si>
  <si>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</si>
  <si>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</si>
  <si>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</si>
  <si>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</si>
  <si>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</si>
  <si>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</si>
  <si>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</si>
  <si>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</si>
  <si>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</si>
  <si>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</si>
  <si>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</si>
  <si>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</si>
  <si>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</si>
  <si>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</si>
  <si>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</si>
  <si>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</si>
  <si>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</si>
  <si>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</si>
  <si>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</si>
  <si>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</si>
  <si>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</si>
  <si>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</si>
  <si>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</si>
  <si>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</si>
  <si>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</si>
  <si>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</si>
  <si>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</si>
  <si>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</si>
  <si>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</si>
  <si>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</si>
  <si>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</si>
  <si>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</si>
  <si>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</si>
  <si>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</si>
  <si>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</si>
  <si>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</si>
  <si>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</si>
  <si>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</si>
  <si>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</si>
  <si>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</si>
  <si>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</si>
  <si>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</si>
  <si>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</si>
  <si>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</si>
  <si>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</si>
  <si>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</si>
  <si>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</si>
  <si>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</si>
  <si>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</si>
  <si>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</si>
  <si>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</si>
  <si>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</si>
  <si>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</si>
  <si>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</si>
  <si>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</si>
  <si>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</si>
  <si>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</si>
  <si>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</si>
  <si>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</si>
  <si>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</si>
  <si>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</si>
  <si>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</si>
  <si>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</si>
  <si>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</si>
  <si>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</si>
  <si>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</si>
  <si>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</si>
  <si>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</si>
  <si>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</si>
  <si>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</si>
  <si>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</si>
  <si>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</si>
  <si>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</si>
  <si>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</si>
  <si>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</si>
  <si>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</si>
  <si>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</si>
  <si>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</si>
  <si>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</si>
  <si>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</si>
  <si>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</si>
  <si>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</si>
  <si>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</si>
  <si>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</si>
  <si>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</si>
  <si>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</si>
  <si>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</si>
  <si>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</si>
  <si>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</si>
  <si>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</si>
  <si>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</si>
  <si>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</si>
  <si>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</si>
  <si>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</si>
  <si>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</si>
  <si>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</si>
  <si>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</si>
  <si>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</si>
  <si>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</si>
  <si>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</si>
  <si>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</si>
  <si>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</si>
  <si>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</si>
  <si>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</si>
  <si>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</si>
  <si>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</si>
  <si>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</si>
  <si>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</si>
  <si>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</si>
  <si>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</si>
  <si>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</si>
  <si>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</si>
  <si>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</si>
  <si>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</si>
  <si>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</si>
  <si>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</si>
  <si>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</si>
  <si>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</si>
  <si>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</si>
  <si>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</si>
  <si>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</si>
  <si>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</si>
  <si>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</si>
  <si>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</si>
  <si>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</si>
  <si>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</si>
  <si>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</si>
  <si>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</si>
  <si>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</si>
  <si>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</si>
  <si>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</si>
  <si>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</si>
  <si>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</si>
  <si>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</si>
  <si>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</si>
  <si>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</si>
  <si>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</si>
  <si>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</si>
  <si>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</si>
  <si>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</si>
  <si>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</si>
  <si>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</si>
  <si>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</si>
  <si>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</si>
  <si>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</si>
  <si>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</si>
  <si>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</si>
  <si>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</si>
  <si>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</si>
  <si>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</si>
  <si>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</si>
  <si>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</si>
  <si>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</si>
  <si>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</si>
  <si>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</si>
  <si>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</si>
  <si>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</si>
  <si>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</si>
  <si>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</si>
  <si>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</si>
  <si>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</si>
  <si>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</si>
  <si>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</si>
  <si>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</si>
  <si>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</si>
  <si>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</si>
  <si>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</si>
  <si>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</si>
  <si>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</si>
  <si>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</si>
  <si>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</si>
  <si>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</si>
  <si>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</si>
  <si>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</si>
  <si>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</si>
  <si>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</si>
  <si>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</si>
  <si>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</si>
  <si>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</si>
  <si>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</si>
  <si>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</si>
  <si>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</si>
  <si>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</si>
  <si>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</si>
  <si>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</si>
  <si>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</si>
  <si>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</si>
  <si>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</si>
  <si>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</si>
  <si>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</si>
  <si>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</si>
  <si>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</si>
  <si>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</si>
  <si>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</si>
  <si>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</si>
  <si>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</si>
  <si>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</si>
  <si>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</si>
  <si>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</si>
  <si>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</si>
  <si>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</si>
  <si>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</si>
  <si>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</si>
  <si>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</si>
  <si>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</si>
  <si>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</si>
  <si>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</si>
  <si>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</si>
  <si>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</si>
  <si>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</si>
  <si>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</si>
  <si>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</si>
  <si>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</si>
  <si>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</si>
  <si>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</si>
  <si>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</si>
  <si>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</si>
  <si>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</si>
  <si>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</si>
  <si>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</si>
  <si>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</si>
  <si>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</si>
  <si>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</si>
  <si>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</si>
  <si>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</si>
  <si>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</si>
  <si>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</si>
  <si>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</si>
  <si>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</si>
  <si>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</si>
  <si>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</si>
  <si>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</si>
  <si>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</si>
  <si>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</si>
  <si>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</si>
  <si>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</si>
  <si>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</si>
  <si>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</si>
  <si>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</si>
  <si>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</si>
  <si>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</si>
  <si>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</si>
  <si>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</si>
  <si>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</si>
  <si>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</si>
  <si>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</si>
  <si>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</si>
  <si>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</si>
  <si>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</si>
  <si>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</si>
  <si>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</si>
  <si>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</si>
  <si>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</si>
  <si>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</si>
  <si>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</si>
  <si>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</si>
  <si>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</si>
  <si>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</si>
  <si>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</si>
  <si>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</si>
  <si>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</si>
  <si>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</si>
  <si>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</si>
  <si>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</si>
  <si>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</si>
  <si>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</si>
  <si>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</si>
  <si>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</si>
  <si>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</si>
  <si>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</si>
  <si>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</si>
  <si>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</si>
  <si>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</si>
  <si>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</si>
  <si>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</si>
  <si>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</si>
  <si>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</si>
  <si>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</si>
  <si>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</si>
  <si>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</si>
  <si>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</si>
  <si>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</si>
  <si>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</si>
  <si>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</si>
  <si>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</si>
  <si>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</si>
  <si>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</si>
  <si>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</si>
  <si>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</si>
  <si>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</si>
  <si>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</si>
  <si>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</si>
  <si>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</si>
  <si>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</si>
  <si>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</si>
  <si>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</si>
  <si>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</si>
  <si>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</si>
  <si>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</si>
  <si>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</si>
  <si>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</si>
  <si>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</si>
  <si>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</si>
  <si>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</si>
  <si>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</si>
  <si>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</si>
  <si>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</si>
  <si>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</si>
  <si>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</si>
  <si>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</si>
  <si>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</si>
  <si>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</si>
  <si>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</si>
  <si>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</si>
  <si>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</si>
  <si>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</si>
  <si>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</si>
  <si>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</si>
  <si>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</si>
  <si>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</si>
  <si>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</si>
  <si>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</si>
  <si>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</si>
  <si>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</si>
  <si>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</si>
  <si>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</si>
  <si>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</si>
  <si>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</si>
  <si>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</si>
  <si>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</si>
  <si>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</si>
  <si>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</si>
  <si>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</si>
  <si>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</si>
  <si>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</si>
  <si>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</si>
  <si>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</si>
  <si>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</si>
  <si>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</si>
  <si>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</si>
  <si>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</si>
  <si>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</si>
  <si>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</si>
  <si>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</si>
  <si>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</si>
  <si>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</si>
  <si>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</si>
  <si>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</si>
  <si>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</si>
  <si>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</si>
  <si>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</si>
  <si>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</si>
  <si>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</si>
  <si>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</si>
  <si>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</si>
  <si>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</si>
  <si>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</si>
  <si>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</si>
  <si>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</si>
  <si>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</si>
  <si>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</si>
  <si>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</si>
  <si>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</si>
  <si>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</si>
  <si>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</si>
  <si>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</si>
  <si>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</si>
  <si>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</si>
  <si>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</si>
  <si>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</si>
  <si>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</si>
  <si>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</si>
  <si>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</si>
  <si>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</si>
  <si>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</si>
  <si>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</si>
  <si>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</si>
  <si>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</si>
  <si>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</si>
  <si>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</si>
  <si>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</si>
  <si>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</si>
  <si>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</si>
  <si>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</si>
  <si>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</si>
  <si>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</si>
  <si>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</si>
  <si>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</si>
  <si>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</si>
  <si>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</si>
  <si>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</si>
  <si>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</si>
  <si>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</si>
  <si>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</si>
  <si>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</si>
  <si>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</si>
  <si>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</si>
  <si>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</si>
  <si>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</si>
  <si>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</si>
  <si>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</si>
  <si>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</si>
  <si>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</si>
  <si>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</si>
  <si>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</si>
  <si>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</si>
  <si>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</si>
  <si>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</si>
  <si>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</si>
  <si>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</si>
  <si>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</si>
  <si>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</si>
  <si>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</si>
  <si>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</si>
  <si>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</si>
  <si>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</si>
  <si>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</si>
  <si>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</si>
  <si>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</si>
  <si>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</si>
  <si>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</si>
  <si>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</si>
  <si>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</si>
  <si>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</si>
  <si>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</si>
  <si>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</si>
  <si>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</si>
  <si>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</si>
  <si>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</si>
  <si>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</si>
  <si>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</si>
  <si>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</si>
  <si>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</si>
  <si>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</si>
  <si>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</si>
  <si>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</si>
  <si>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</si>
  <si>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</si>
  <si>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</si>
  <si>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</si>
  <si>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</si>
  <si>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</si>
  <si>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</si>
  <si>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</si>
  <si>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</si>
  <si>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</si>
  <si>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</si>
  <si>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</si>
  <si>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</si>
  <si>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</si>
  <si>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</si>
  <si>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</si>
  <si>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</si>
  <si>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</si>
  <si>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</si>
  <si>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</si>
  <si>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</si>
  <si>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</si>
  <si>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</si>
  <si>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</si>
  <si>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</si>
  <si>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</si>
  <si>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</si>
  <si>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</si>
  <si>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</si>
  <si>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</si>
  <si>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</si>
  <si>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</si>
  <si>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</si>
  <si>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</si>
  <si>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</si>
  <si>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</si>
  <si>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</si>
  <si>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</si>
  <si>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</si>
  <si>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</si>
  <si>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</si>
  <si>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</si>
  <si>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</si>
  <si>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</si>
  <si>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</si>
  <si>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</si>
  <si>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</si>
  <si>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</si>
  <si>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</si>
  <si>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</si>
  <si>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</si>
  <si>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</si>
  <si>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</si>
  <si>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</si>
  <si>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</si>
  <si>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</si>
  <si>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</si>
  <si>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</si>
  <si>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</si>
  <si>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</si>
  <si>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</si>
  <si>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</si>
  <si>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</si>
  <si>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</si>
  <si>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</si>
  <si>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</si>
  <si>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</si>
  <si>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</si>
  <si>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</si>
  <si>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</si>
  <si>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</si>
  <si>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</si>
  <si>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</si>
  <si>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</si>
  <si>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</si>
  <si>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</si>
  <si>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</si>
  <si>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</si>
  <si>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</si>
  <si>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</si>
  <si>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</si>
  <si>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</si>
  <si>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</si>
  <si>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</si>
  <si>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</si>
  <si>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</si>
  <si>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</si>
  <si>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</si>
  <si>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</si>
  <si>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</si>
  <si>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</si>
  <si>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</si>
  <si>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</si>
  <si>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</si>
  <si>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</si>
  <si>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</si>
  <si>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</si>
  <si>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</si>
  <si>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</si>
  <si>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</si>
  <si>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</si>
  <si>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</si>
  <si>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</si>
  <si>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</si>
  <si>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</si>
  <si>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</si>
  <si>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</si>
  <si>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</si>
  <si>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</si>
  <si>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</si>
  <si>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</si>
  <si>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</si>
  <si>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</si>
  <si>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</si>
  <si>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</si>
  <si>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</si>
  <si>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</si>
  <si>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</si>
  <si>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</si>
  <si>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</si>
  <si>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</si>
  <si>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</si>
  <si>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</si>
  <si>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</si>
  <si>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</si>
  <si>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</si>
  <si>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</si>
  <si>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</si>
  <si>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</si>
  <si>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</si>
  <si>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</si>
  <si>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</si>
  <si>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</si>
  <si>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</si>
  <si>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</si>
  <si>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</si>
  <si>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</si>
  <si>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</si>
  <si>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</si>
  <si>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</si>
  <si>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</si>
  <si>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</si>
  <si>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</si>
  <si>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</si>
  <si>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</si>
  <si>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</si>
  <si>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</si>
  <si>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</si>
  <si>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</si>
  <si>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</si>
  <si>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</si>
  <si>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</si>
  <si>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</si>
  <si>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</si>
  <si>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</si>
  <si>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</si>
  <si>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</si>
  <si>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</si>
  <si>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</si>
  <si>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</si>
  <si>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</si>
  <si>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</si>
  <si>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</si>
  <si>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</si>
  <si>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</si>
  <si>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</si>
  <si>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</si>
  <si>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</si>
  <si>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</si>
  <si>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</si>
  <si>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</si>
  <si>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</si>
  <si>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</si>
  <si>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</si>
  <si>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</si>
  <si>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</si>
  <si>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</si>
  <si>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</si>
  <si>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</si>
  <si>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</si>
  <si>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</si>
  <si>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</si>
  <si>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</si>
  <si>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</si>
  <si>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</si>
  <si>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</si>
  <si>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</si>
  <si>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</si>
  <si>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</si>
  <si>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</si>
  <si>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</si>
  <si>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</si>
  <si>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</si>
  <si>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</si>
  <si>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</si>
  <si>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</si>
  <si>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</si>
  <si>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</si>
  <si>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</si>
  <si>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</si>
  <si>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</si>
  <si>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</si>
  <si>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</si>
  <si>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</si>
  <si>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</si>
  <si>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</si>
  <si>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</si>
  <si>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</si>
  <si>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</si>
  <si>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</si>
  <si>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</si>
  <si>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</si>
  <si>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</si>
  <si>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</si>
  <si>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</si>
  <si>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</si>
  <si>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</si>
  <si>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</si>
  <si>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</si>
  <si>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</si>
  <si>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</si>
  <si>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</si>
  <si>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</si>
  <si>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</si>
  <si>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</si>
  <si>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</si>
  <si>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</si>
  <si>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</si>
  <si>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</si>
  <si>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</si>
  <si>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</si>
  <si>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</si>
  <si>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</si>
  <si>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</si>
  <si>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</si>
  <si>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</si>
  <si>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</si>
  <si>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</si>
  <si>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</si>
  <si>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</si>
  <si>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</si>
  <si>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</si>
  <si>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</si>
  <si>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</si>
  <si>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</si>
  <si>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</si>
  <si>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</si>
  <si>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</si>
  <si>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</si>
  <si>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</si>
  <si>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</si>
  <si>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</si>
  <si>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</si>
  <si>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</si>
  <si>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</si>
  <si>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</si>
  <si>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</si>
  <si>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</si>
  <si>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</si>
  <si>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</si>
  <si>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</si>
  <si>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</si>
  <si>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</si>
  <si>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</si>
  <si>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</si>
  <si>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</si>
  <si>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</si>
  <si>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</si>
  <si>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</si>
  <si>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</si>
  <si>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</si>
  <si>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</si>
  <si>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</si>
  <si>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</si>
  <si>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</si>
  <si>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</si>
  <si>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</si>
  <si>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</si>
  <si>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</si>
  <si>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</si>
  <si>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</si>
  <si>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</si>
  <si>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</si>
  <si>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</si>
  <si>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</si>
  <si>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</si>
  <si>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</si>
  <si>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</si>
  <si>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</si>
  <si>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</si>
  <si>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</si>
  <si>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</si>
  <si>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</si>
  <si>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</si>
  <si>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</si>
  <si>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</si>
  <si>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</si>
  <si>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</si>
  <si>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</si>
  <si>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</si>
  <si>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</si>
  <si>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</si>
  <si>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</si>
  <si>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</si>
  <si>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</si>
  <si>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</si>
  <si>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</si>
  <si>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</si>
  <si>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</si>
  <si>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</si>
  <si>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</si>
  <si>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</si>
  <si>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</si>
  <si>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</si>
  <si>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</si>
  <si>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</si>
  <si>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</si>
  <si>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</si>
  <si>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</si>
  <si>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</si>
  <si>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</si>
  <si>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</si>
  <si>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</si>
  <si>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</si>
  <si>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</si>
  <si>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</si>
  <si>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</si>
  <si>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</si>
  <si>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</si>
  <si>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</si>
  <si>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</si>
  <si>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</si>
  <si>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</si>
  <si>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</si>
  <si>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</si>
  <si>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</si>
  <si>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</si>
  <si>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</si>
  <si>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</si>
  <si>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</si>
  <si>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</si>
  <si>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</si>
  <si>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</si>
  <si>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</si>
  <si>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</si>
  <si>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</si>
  <si>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</si>
  <si>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</si>
  <si>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</si>
  <si>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</si>
  <si>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</si>
  <si>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</si>
  <si>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</si>
  <si>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</si>
  <si>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</si>
  <si>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</si>
  <si>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</si>
  <si>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</si>
  <si>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</si>
  <si>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</si>
  <si>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</si>
  <si>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</si>
  <si>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</si>
  <si>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</si>
  <si>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</si>
  <si>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</si>
  <si>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</si>
  <si>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</si>
  <si>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</si>
  <si>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</si>
  <si>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</si>
  <si>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</si>
  <si>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</si>
  <si>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</si>
  <si>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</si>
  <si>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</si>
  <si>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</si>
  <si>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</si>
  <si>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</si>
  <si>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</si>
  <si>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</si>
  <si>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</si>
  <si>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</si>
  <si>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</si>
  <si>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</si>
  <si>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</si>
  <si>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</si>
  <si>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</si>
  <si>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</si>
  <si>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</si>
  <si>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</si>
  <si>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</si>
  <si>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</si>
  <si>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</si>
  <si>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</si>
  <si>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</si>
  <si>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</si>
  <si>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</si>
  <si>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</si>
  <si>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</si>
  <si>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</si>
  <si>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</si>
  <si>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</si>
  <si>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</si>
  <si>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</si>
  <si>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</si>
  <si>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</si>
  <si>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</si>
  <si>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</si>
  <si>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</si>
  <si>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</si>
  <si>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</si>
  <si>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</si>
  <si>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</si>
  <si>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</si>
  <si>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</si>
  <si>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</si>
  <si>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</si>
  <si>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</si>
  <si>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</si>
  <si>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</si>
  <si>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</si>
  <si>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</si>
  <si>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</si>
  <si>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</si>
  <si>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</si>
  <si>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</si>
  <si>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</si>
  <si>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</si>
  <si>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</si>
  <si>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</si>
  <si>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</si>
  <si>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</si>
  <si>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</si>
  <si>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</si>
  <si>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</si>
  <si>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</si>
  <si>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</si>
  <si>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</si>
  <si>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</si>
  <si>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</si>
  <si>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</si>
  <si>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</si>
  <si>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</si>
  <si>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</si>
  <si>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</si>
  <si>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</si>
  <si>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</si>
  <si>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</si>
  <si>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</si>
  <si>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</si>
  <si>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</si>
  <si>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</si>
  <si>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</si>
  <si>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</si>
  <si>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</si>
  <si>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</si>
  <si>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</si>
  <si>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</si>
  <si>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</si>
  <si>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</si>
  <si>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</si>
  <si>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</si>
  <si>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</si>
  <si>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</si>
  <si>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</si>
  <si>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</si>
  <si>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</si>
  <si>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</si>
  <si>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</si>
  <si>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</si>
  <si>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</si>
  <si>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</si>
  <si>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</si>
  <si>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</si>
  <si>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</si>
  <si>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</si>
  <si>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</si>
  <si>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</si>
  <si>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</si>
  <si>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</si>
  <si>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</si>
  <si>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</si>
  <si>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</si>
  <si>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</si>
  <si>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</si>
  <si>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</si>
  <si>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</si>
  <si>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</si>
  <si>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</si>
  <si>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</si>
  <si>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</si>
  <si>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</si>
  <si>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</si>
  <si>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</si>
  <si>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</si>
  <si>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</si>
  <si>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</si>
  <si>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</si>
  <si>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</si>
  <si>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</si>
  <si>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</si>
  <si>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</si>
  <si>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</si>
  <si>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</si>
  <si>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</si>
  <si>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</si>
  <si>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</si>
  <si>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</si>
  <si>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</si>
  <si>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</si>
  <si>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</si>
  <si>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</si>
  <si>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</si>
  <si>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</si>
  <si>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</si>
  <si>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</si>
  <si>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</si>
  <si>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</si>
  <si>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</si>
  <si>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</si>
  <si>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</si>
  <si>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</si>
  <si>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</si>
  <si>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</si>
  <si>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</si>
  <si>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</si>
  <si>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</si>
  <si>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</si>
  <si>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</si>
  <si>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</si>
  <si>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</si>
  <si>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</si>
  <si>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</si>
  <si>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</si>
  <si>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</si>
  <si>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</si>
  <si>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</si>
  <si>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</si>
  <si>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</si>
  <si>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</si>
  <si>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</si>
  <si>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</si>
  <si>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</si>
  <si>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</si>
  <si>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</si>
  <si>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</si>
  <si>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</si>
  <si>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</si>
  <si>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</si>
  <si>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</si>
  <si>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</si>
  <si>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</si>
  <si>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</si>
  <si>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</si>
  <si>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</si>
  <si>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</si>
  <si>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</si>
  <si>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</si>
  <si>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</si>
  <si>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</si>
  <si>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</si>
  <si>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</si>
  <si>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</si>
  <si>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</si>
  <si>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</si>
  <si>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</si>
  <si>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</si>
  <si>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</si>
  <si>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</si>
  <si>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</si>
  <si>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</si>
  <si>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</si>
  <si>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</si>
  <si>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</si>
  <si>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</si>
  <si>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</si>
  <si>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</si>
  <si>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</si>
  <si>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</si>
  <si>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</si>
  <si>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</si>
  <si>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</si>
  <si>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</si>
  <si>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</si>
  <si>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</si>
  <si>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</si>
  <si>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</si>
  <si>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</si>
  <si>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</si>
  <si>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</si>
  <si>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</si>
  <si>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</si>
  <si>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</si>
  <si>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</si>
  <si>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</si>
  <si>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</si>
  <si>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</si>
  <si>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</si>
  <si>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</si>
  <si>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</si>
  <si>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</si>
  <si>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</si>
  <si>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</si>
  <si>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</si>
  <si>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</si>
  <si>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</si>
  <si>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</si>
  <si>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</si>
  <si>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</si>
  <si>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</si>
  <si>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</si>
  <si>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</si>
  <si>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</si>
  <si>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</si>
  <si>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</si>
  <si>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</si>
  <si>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</si>
  <si>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</si>
  <si>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</si>
  <si>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</si>
  <si>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</si>
  <si>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</si>
  <si>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</si>
  <si>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</si>
  <si>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</si>
  <si>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</si>
  <si>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</si>
  <si>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</si>
  <si>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</si>
  <si>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</si>
  <si>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</si>
  <si>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</si>
  <si>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</si>
  <si>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</si>
  <si>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</si>
  <si>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</si>
  <si>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</si>
  <si>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</si>
  <si>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</si>
  <si>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</si>
  <si>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</si>
  <si>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</si>
  <si>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</si>
  <si>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</si>
  <si>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</si>
  <si>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</si>
  <si>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</si>
  <si>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</si>
  <si>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</si>
  <si>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</si>
  <si>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</si>
  <si>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</si>
  <si>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</si>
  <si>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</si>
  <si>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</si>
  <si>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</si>
  <si>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</si>
  <si>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</si>
  <si>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</si>
  <si>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</si>
  <si>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</si>
  <si>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</si>
  <si>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</si>
  <si>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</si>
  <si>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</si>
  <si>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</si>
  <si>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</si>
  <si>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</si>
  <si>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</si>
  <si>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</si>
  <si>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</si>
  <si>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</si>
  <si>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</si>
  <si>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</si>
  <si>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</si>
  <si>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</si>
  <si>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</si>
  <si>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</si>
  <si>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</si>
  <si>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</si>
  <si>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</si>
  <si>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</si>
  <si>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</si>
  <si>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</si>
  <si>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</si>
  <si>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</si>
  <si>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</si>
  <si>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</si>
  <si>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</si>
  <si>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</si>
  <si>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</si>
  <si>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</si>
  <si>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</si>
  <si>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</si>
  <si>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</si>
  <si>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</si>
  <si>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</si>
  <si>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</si>
  <si>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</si>
  <si>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</si>
  <si>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</si>
  <si>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</si>
  <si>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</si>
  <si>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</si>
  <si>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</si>
  <si>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</si>
  <si>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</si>
  <si>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</si>
  <si>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</si>
  <si>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</si>
  <si>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</si>
  <si>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</si>
  <si>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</si>
  <si>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</si>
  <si>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</si>
  <si>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</si>
  <si>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</si>
  <si>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</si>
  <si>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</si>
  <si>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</si>
  <si>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</si>
  <si>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</si>
  <si>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</si>
  <si>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</si>
  <si>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</si>
  <si>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</si>
  <si>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</si>
  <si>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</si>
  <si>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</si>
  <si>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</si>
  <si>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</si>
  <si>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</si>
  <si>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</si>
  <si>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</si>
  <si>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</si>
  <si>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</si>
  <si>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</si>
  <si>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</si>
  <si>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</si>
  <si>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</si>
  <si>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</si>
  <si>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</si>
  <si>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</si>
  <si>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</si>
  <si>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</si>
  <si>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</si>
  <si>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</si>
  <si>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</si>
  <si>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</si>
  <si>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</si>
  <si>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</si>
  <si>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</si>
  <si>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</si>
  <si>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</si>
  <si>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</si>
  <si>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</si>
  <si>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</si>
  <si>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</si>
  <si>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</si>
  <si>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</si>
  <si>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</si>
  <si>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</si>
  <si>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</si>
  <si>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</si>
  <si>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</si>
  <si>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</si>
  <si>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</si>
  <si>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</si>
  <si>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</si>
  <si>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</si>
  <si>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</si>
  <si>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</si>
  <si>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</si>
  <si>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</si>
  <si>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</si>
  <si>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</si>
  <si>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</si>
  <si>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</si>
  <si>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</si>
  <si>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</si>
  <si>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</si>
  <si>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</si>
  <si>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</si>
  <si>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</si>
  <si>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</si>
  <si>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</si>
  <si>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</si>
  <si>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</si>
  <si>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</si>
  <si>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</si>
  <si>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</si>
  <si>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</si>
  <si>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</si>
  <si>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</si>
  <si>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</si>
  <si>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</si>
  <si>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</si>
  <si>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</si>
  <si>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</si>
  <si>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</si>
  <si>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</si>
  <si>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</si>
  <si>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</si>
  <si>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</si>
  <si>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</si>
  <si>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</si>
  <si>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</si>
  <si>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</si>
  <si>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</si>
  <si>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</si>
  <si>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</si>
  <si>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</si>
  <si>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</si>
  <si>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</si>
  <si>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</si>
  <si>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</si>
  <si>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</si>
  <si>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</si>
  <si>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</si>
  <si>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</si>
  <si>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</si>
  <si>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</si>
  <si>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</si>
  <si>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</si>
  <si>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</si>
  <si>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</si>
  <si>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</si>
  <si>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</si>
  <si>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</si>
  <si>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</si>
  <si>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</si>
  <si>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</si>
  <si>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</si>
  <si>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</si>
  <si>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</si>
  <si>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</si>
  <si>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</si>
  <si>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</si>
  <si>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</si>
  <si>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</si>
  <si>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</si>
  <si>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</si>
  <si>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</si>
  <si>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</si>
  <si>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</si>
  <si>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</si>
  <si>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</si>
  <si>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</si>
  <si>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</si>
  <si>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</si>
  <si>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</si>
  <si>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</si>
  <si>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</si>
  <si>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</si>
  <si>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</si>
  <si>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</si>
  <si>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</si>
  <si>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</si>
  <si>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</si>
  <si>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</si>
  <si>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</si>
  <si>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</si>
  <si>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</si>
  <si>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</si>
  <si>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</si>
  <si>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</si>
  <si>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</si>
  <si>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</si>
  <si>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</si>
  <si>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</si>
  <si>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</si>
  <si>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</si>
  <si>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</si>
  <si>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</si>
  <si>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</si>
  <si>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</si>
  <si>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</si>
  <si>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</si>
  <si>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</si>
  <si>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</si>
  <si>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</si>
  <si>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</si>
  <si>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</si>
  <si>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</si>
  <si>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</si>
  <si>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</si>
  <si>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</si>
  <si>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</si>
  <si>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</si>
  <si>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</si>
  <si>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</si>
  <si>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</si>
  <si>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</si>
  <si>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</si>
  <si>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</si>
  <si>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</si>
  <si>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</si>
  <si>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</si>
  <si>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</si>
  <si>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</si>
  <si>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</si>
  <si>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</si>
  <si>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</si>
  <si>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</si>
  <si>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</si>
  <si>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</si>
  <si>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</si>
  <si>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</si>
  <si>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</si>
  <si>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</si>
  <si>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</si>
  <si>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</si>
  <si>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</si>
  <si>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</si>
  <si>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</si>
  <si>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</si>
  <si>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</si>
  <si>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</si>
  <si>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</si>
  <si>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</si>
  <si>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</si>
  <si>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</si>
  <si>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</si>
  <si>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</si>
  <si>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</si>
  <si>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</si>
  <si>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</si>
  <si>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</si>
  <si>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</si>
  <si>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</si>
  <si>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</si>
  <si>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</si>
  <si>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</si>
  <si>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</si>
  <si>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</si>
  <si>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</si>
  <si>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</si>
  <si>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</si>
  <si>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</si>
  <si>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</si>
  <si>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</si>
  <si>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</si>
  <si>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</si>
  <si>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</si>
  <si>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</si>
  <si>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</si>
  <si>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</si>
  <si>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</si>
  <si>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</si>
  <si>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</si>
  <si>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</si>
  <si>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</si>
  <si>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</si>
  <si>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</si>
  <si>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</si>
  <si>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</si>
  <si>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</si>
  <si>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</si>
  <si>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</si>
  <si>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</si>
  <si>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</si>
  <si>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</si>
  <si>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</si>
  <si>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</si>
  <si>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</si>
  <si>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</si>
  <si>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</si>
  <si>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</si>
  <si>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</si>
  <si>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</si>
  <si>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</si>
  <si>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</si>
  <si>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</si>
  <si>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</si>
  <si>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</si>
  <si>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</si>
  <si>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</si>
  <si>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</si>
  <si>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</si>
  <si>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</si>
  <si>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</si>
  <si>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</si>
  <si>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</si>
  <si>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</si>
  <si>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</si>
  <si>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</si>
  <si>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</si>
  <si>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</si>
  <si>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</si>
  <si>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</si>
  <si>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</si>
  <si>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</si>
  <si>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</si>
  <si>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</si>
  <si>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</si>
  <si>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</si>
  <si>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</si>
  <si>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</si>
  <si>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</si>
  <si>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</si>
  <si>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</si>
  <si>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</si>
  <si>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</si>
  <si>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</si>
  <si>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</si>
  <si>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</si>
  <si>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</si>
  <si>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</si>
  <si>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</si>
  <si>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</si>
  <si>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</si>
  <si>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</si>
  <si>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</si>
  <si>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</si>
  <si>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</si>
  <si>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</si>
  <si>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</si>
  <si>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</si>
  <si>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</si>
  <si>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</si>
  <si>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</si>
  <si>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</si>
  <si>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</si>
  <si>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</si>
  <si>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</si>
  <si>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</si>
  <si>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</si>
  <si>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</si>
  <si>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</si>
  <si>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</si>
  <si>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</si>
  <si>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</si>
  <si>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</si>
  <si>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</si>
  <si>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</si>
  <si>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</si>
  <si>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</si>
  <si>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</si>
  <si>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</si>
  <si>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</si>
  <si>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</si>
  <si>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</si>
  <si>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</si>
  <si>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</si>
  <si>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</si>
  <si>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</si>
  <si>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</si>
  <si>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</si>
  <si>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</si>
  <si>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</si>
  <si>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</si>
  <si>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</si>
  <si>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</si>
  <si>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</si>
  <si>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</si>
  <si>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</si>
  <si>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</si>
  <si>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</si>
  <si>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</si>
  <si>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</si>
  <si>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</si>
  <si>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</si>
  <si>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</si>
  <si>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</si>
  <si>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</si>
  <si>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</si>
  <si>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</si>
  <si>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</si>
  <si>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</si>
  <si>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</si>
  <si>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</si>
  <si>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</si>
  <si>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</si>
  <si>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</si>
  <si>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</si>
  <si>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</si>
  <si>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</si>
  <si>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</si>
  <si>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</si>
  <si>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</si>
  <si>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</si>
  <si>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</si>
  <si>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</si>
  <si>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</si>
  <si>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</si>
  <si>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</si>
  <si>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</si>
  <si>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</si>
  <si>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</si>
  <si>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</si>
  <si>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</si>
  <si>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</si>
  <si>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</si>
  <si>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</si>
  <si>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</si>
  <si>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</si>
  <si>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</si>
  <si>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</si>
  <si>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</si>
  <si>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</si>
  <si>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</si>
  <si>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</si>
  <si>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</si>
  <si>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</si>
  <si>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</si>
  <si>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</si>
  <si>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</si>
  <si>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</si>
  <si>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</si>
  <si>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</si>
  <si>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</si>
  <si>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</si>
  <si>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</si>
  <si>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</si>
  <si>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</si>
  <si>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</si>
  <si>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</si>
  <si>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</si>
  <si>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</si>
  <si>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</si>
  <si>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</si>
  <si>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</si>
  <si>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</si>
  <si>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</si>
  <si>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</si>
  <si>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</si>
  <si>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</si>
  <si>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</si>
  <si>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</si>
  <si>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</si>
  <si>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</si>
  <si>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</si>
  <si>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</si>
  <si>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</si>
  <si>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</si>
  <si>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</si>
  <si>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</si>
  <si>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</si>
  <si>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</si>
  <si>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</si>
  <si>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</si>
  <si>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</si>
  <si>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</si>
  <si>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</si>
  <si>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</si>
  <si>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</si>
  <si>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</si>
  <si>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</si>
  <si>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</si>
  <si>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</si>
  <si>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</si>
  <si>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</si>
  <si>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</si>
  <si>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</si>
  <si>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</si>
  <si>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</si>
  <si>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</si>
  <si>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</si>
  <si>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</si>
  <si>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</si>
  <si>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</si>
  <si>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</si>
  <si>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</si>
  <si>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</si>
  <si>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</si>
  <si>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</si>
  <si>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</si>
  <si>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</si>
  <si>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</si>
  <si>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</si>
  <si>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</si>
  <si>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</si>
  <si>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</si>
  <si>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</si>
  <si>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</si>
  <si>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</si>
  <si>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</si>
  <si>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</si>
  <si>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</si>
  <si>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</si>
  <si>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</si>
  <si>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</si>
  <si>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</si>
  <si>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</si>
  <si>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</si>
  <si>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</si>
  <si>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</si>
  <si>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</si>
  <si>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</si>
  <si>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</si>
  <si>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</si>
  <si>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</si>
  <si>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</si>
  <si>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</si>
  <si>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</si>
  <si>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</si>
  <si>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</si>
  <si>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</si>
  <si>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</si>
  <si>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</si>
  <si>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</si>
  <si>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</si>
  <si>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</si>
  <si>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</si>
  <si>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</si>
  <si>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</si>
  <si>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</si>
  <si>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</si>
  <si>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</si>
  <si>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</si>
  <si>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</si>
  <si>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</si>
  <si>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</si>
  <si>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</si>
  <si>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</si>
  <si>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</si>
  <si>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</si>
  <si>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</si>
  <si>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</si>
  <si>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</si>
  <si>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</si>
  <si>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</si>
  <si>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</si>
  <si>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</si>
  <si>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</si>
  <si>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</si>
  <si>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</si>
  <si>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</si>
  <si>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</si>
  <si>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</si>
  <si>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</si>
  <si>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</si>
  <si>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</si>
  <si>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</si>
  <si>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</si>
  <si>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</si>
  <si>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</si>
  <si>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</si>
  <si>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</si>
  <si>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</si>
  <si>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</si>
  <si>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</si>
  <si>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</si>
  <si>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</si>
  <si>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</si>
  <si>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</si>
  <si>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</si>
  <si>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</si>
  <si>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</si>
  <si>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</si>
  <si>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</si>
  <si>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</si>
  <si>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</si>
  <si>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</si>
  <si>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</si>
  <si>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</si>
  <si>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</si>
  <si>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</si>
  <si>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</si>
  <si>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</si>
  <si>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</si>
  <si>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</si>
  <si>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</si>
  <si>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</si>
  <si>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</si>
  <si>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</si>
  <si>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</si>
  <si>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</si>
  <si>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</si>
  <si>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</si>
  <si>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</si>
  <si>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</si>
  <si>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</si>
  <si>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</si>
  <si>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</si>
  <si>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</si>
  <si>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</si>
  <si>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</si>
  <si>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</si>
  <si>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</si>
  <si>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</si>
  <si>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</si>
  <si>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</si>
  <si>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</si>
  <si>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</si>
  <si>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</si>
  <si>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</si>
  <si>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</si>
  <si>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</si>
  <si>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</si>
  <si>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</si>
  <si>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</si>
  <si>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</si>
  <si>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</si>
  <si>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</si>
  <si>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</si>
  <si>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</si>
  <si>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</si>
  <si>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</si>
  <si>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</si>
  <si>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</si>
  <si>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</si>
  <si>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</si>
  <si>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</si>
  <si>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</si>
  <si>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</si>
  <si>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</si>
  <si>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</si>
  <si>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</si>
  <si>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</si>
  <si>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</si>
  <si>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</si>
  <si>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</si>
  <si>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</si>
  <si>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</si>
  <si>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</si>
  <si>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</si>
  <si>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</si>
  <si>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</si>
  <si>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</si>
  <si>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</si>
  <si>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</si>
  <si>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</si>
  <si>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</si>
  <si>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</si>
  <si>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</si>
  <si>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</si>
  <si>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</si>
  <si>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</si>
  <si>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</si>
  <si>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</si>
  <si>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</si>
  <si>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</si>
  <si>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</si>
  <si>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</si>
  <si>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</si>
  <si>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</si>
  <si>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</si>
  <si>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</si>
  <si>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</si>
  <si>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</si>
  <si>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</si>
  <si>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</si>
  <si>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</si>
  <si>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</si>
  <si>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</si>
  <si>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</si>
  <si>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</si>
  <si>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</si>
  <si>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</si>
  <si>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</si>
  <si>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</si>
  <si>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</si>
  <si>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</si>
  <si>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</si>
  <si>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</si>
  <si>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</si>
  <si>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</si>
  <si>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</si>
  <si>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</si>
  <si>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</si>
  <si>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</si>
  <si>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</si>
  <si>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</si>
  <si>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</si>
  <si>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</si>
  <si>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</si>
  <si>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</si>
  <si>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</si>
  <si>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</si>
  <si>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</si>
  <si>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</si>
  <si>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</si>
  <si>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</si>
  <si>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</si>
  <si>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</si>
  <si>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</si>
  <si>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</si>
  <si>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</si>
  <si>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</si>
  <si>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</si>
  <si>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</si>
  <si>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</si>
  <si>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</si>
  <si>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</si>
  <si>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</si>
  <si>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</si>
  <si>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</si>
  <si>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</si>
  <si>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</si>
  <si>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</si>
  <si>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</si>
  <si>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</si>
  <si>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</si>
  <si>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</si>
  <si>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</si>
  <si>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</si>
  <si>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</si>
  <si>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</si>
  <si>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</si>
  <si>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</si>
  <si>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</si>
  <si>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</si>
  <si>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</si>
  <si>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</si>
  <si>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</si>
  <si>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</si>
  <si>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</si>
  <si>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</si>
  <si>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</si>
  <si>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</si>
  <si>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</si>
  <si>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</si>
  <si>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</si>
  <si>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</si>
  <si>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</si>
  <si>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</si>
  <si>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</si>
  <si>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</si>
  <si>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</si>
  <si>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</si>
  <si>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</si>
  <si>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</si>
  <si>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</si>
  <si>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</si>
  <si>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</si>
  <si>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</si>
  <si>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</si>
  <si>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</si>
  <si>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</si>
  <si>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</si>
  <si>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</si>
  <si>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</si>
  <si>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</si>
  <si>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</si>
  <si>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</si>
  <si>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</si>
  <si>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</si>
  <si>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</si>
  <si>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</si>
  <si>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</si>
  <si>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</si>
  <si>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</si>
  <si>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</si>
  <si>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</si>
  <si>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</si>
  <si>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</si>
  <si>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</si>
  <si>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</si>
  <si>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</si>
  <si>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</si>
  <si>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</si>
  <si>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</si>
  <si>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</si>
  <si>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</si>
  <si>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</si>
  <si>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</si>
  <si>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</si>
  <si>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</si>
  <si>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</si>
  <si>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</si>
  <si>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</si>
  <si>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</si>
  <si>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</si>
  <si>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</si>
  <si>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</si>
  <si>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</si>
  <si>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</si>
  <si>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</si>
  <si>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</si>
  <si>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</si>
  <si>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</si>
  <si>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</si>
  <si>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</si>
  <si>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</si>
  <si>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</si>
  <si>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</si>
  <si>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</si>
  <si>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</si>
  <si>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</si>
  <si>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</si>
  <si>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</si>
  <si>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</si>
  <si>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</si>
  <si>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</si>
  <si>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</si>
  <si>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</si>
  <si>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</si>
  <si>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</si>
  <si>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</si>
  <si>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</si>
  <si>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</si>
  <si>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</si>
  <si>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</si>
  <si>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</si>
  <si>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</si>
  <si>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</si>
  <si>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</si>
  <si>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</si>
  <si>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</si>
  <si>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</si>
  <si>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</si>
  <si>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</si>
  <si>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</si>
  <si>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</si>
  <si>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</si>
  <si>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</si>
  <si>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</si>
  <si>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</si>
  <si>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</si>
  <si>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</si>
  <si>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</si>
  <si>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</si>
  <si>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</si>
  <si>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</si>
  <si>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</si>
  <si>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</si>
  <si>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</si>
  <si>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</si>
  <si>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</si>
  <si>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</si>
  <si>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</si>
  <si>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</si>
  <si>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</si>
  <si>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</si>
  <si>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</si>
  <si>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</si>
  <si>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</si>
  <si>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</si>
  <si>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</si>
  <si>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</si>
  <si>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</si>
  <si>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</si>
  <si>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</si>
  <si>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</si>
  <si>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</si>
  <si>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</si>
  <si>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</si>
  <si>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</si>
  <si>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</si>
  <si>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</si>
  <si>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</si>
  <si>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</si>
  <si>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</si>
  <si>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</si>
  <si>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</si>
  <si>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</si>
  <si>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</si>
  <si>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</si>
  <si>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</si>
  <si>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</si>
  <si>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</si>
  <si>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</si>
  <si>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</si>
  <si>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</si>
  <si>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</si>
  <si>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</si>
  <si>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</si>
  <si>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</si>
  <si>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</si>
  <si>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</si>
  <si>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</si>
  <si>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</si>
  <si>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</si>
  <si>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</si>
  <si>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</si>
  <si>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</si>
  <si>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</si>
  <si>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</si>
  <si>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</si>
  <si>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</si>
  <si>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</si>
  <si>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</si>
  <si>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</si>
  <si>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</si>
  <si>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</si>
  <si>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</si>
  <si>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</si>
  <si>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</si>
  <si>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</si>
  <si>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</si>
  <si>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</si>
  <si>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</si>
  <si>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</si>
  <si>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</si>
  <si>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</si>
  <si>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</si>
  <si>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</si>
  <si>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</si>
  <si>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</si>
  <si>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</si>
  <si>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</si>
  <si>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</si>
  <si>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</si>
  <si>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</si>
  <si>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</si>
  <si>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</si>
  <si>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</si>
  <si>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</si>
  <si>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</si>
  <si>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</si>
  <si>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</si>
  <si>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</si>
  <si>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</si>
  <si>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</si>
  <si>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</si>
  <si>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</si>
  <si>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</si>
  <si>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</si>
  <si>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</si>
  <si>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</si>
  <si>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</si>
  <si>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</si>
  <si>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</si>
  <si>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</si>
  <si>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</si>
  <si>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</si>
  <si>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</si>
  <si>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</si>
  <si>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</si>
  <si>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</si>
  <si>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</si>
  <si>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</si>
  <si>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</si>
  <si>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</si>
  <si>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</si>
  <si>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</si>
  <si>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</si>
  <si>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</si>
  <si>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</si>
  <si>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</si>
  <si>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</si>
  <si>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</si>
  <si>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</si>
  <si>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</si>
  <si>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</si>
  <si>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</si>
  <si>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</si>
  <si>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</si>
  <si>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</si>
  <si>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</si>
  <si>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</si>
  <si>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</si>
  <si>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</si>
  <si>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</si>
  <si>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</si>
  <si>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</si>
  <si>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</si>
  <si>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</si>
  <si>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</si>
  <si>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</si>
  <si>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</si>
  <si>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</si>
  <si>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</si>
  <si>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</si>
  <si>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</si>
  <si>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</si>
  <si>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</si>
  <si>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</si>
  <si>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</si>
  <si>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</si>
  <si>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</si>
  <si>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</si>
  <si>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</si>
  <si>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</si>
  <si>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</si>
  <si>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</si>
  <si>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</si>
  <si>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</si>
  <si>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</si>
  <si>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</si>
  <si>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</si>
  <si>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</si>
  <si>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</si>
  <si>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</si>
  <si>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</si>
  <si>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</si>
  <si>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</si>
  <si>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</si>
  <si>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</si>
  <si>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</si>
  <si>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</si>
  <si>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</si>
  <si>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</si>
  <si>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</si>
  <si>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</si>
  <si>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</si>
  <si>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</si>
  <si>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</si>
  <si>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</si>
  <si>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</si>
  <si>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</si>
  <si>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</si>
  <si>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</si>
  <si>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</si>
  <si>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</si>
  <si>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</si>
  <si>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</si>
  <si>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</si>
  <si>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</si>
  <si>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</si>
  <si>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</si>
  <si>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</si>
  <si>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</si>
  <si>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</si>
  <si>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</si>
  <si>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</si>
  <si>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</si>
  <si>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</si>
  <si>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</si>
  <si>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</si>
  <si>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</si>
  <si>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</si>
  <si>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</si>
  <si>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</si>
  <si>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</si>
  <si>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</si>
  <si>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</si>
  <si>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</si>
  <si>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</si>
  <si>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</si>
  <si>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</si>
  <si>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</si>
  <si>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</si>
  <si>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</si>
  <si>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</si>
  <si>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</si>
  <si>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</si>
  <si>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</si>
  <si>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</si>
  <si>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</si>
  <si>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</si>
  <si>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</si>
  <si>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</si>
  <si>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</si>
  <si>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</si>
  <si>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</si>
  <si>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</si>
  <si>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</si>
  <si>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</si>
  <si>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</si>
  <si>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</si>
  <si>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</si>
  <si>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</si>
  <si>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</si>
  <si>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</si>
  <si>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</si>
  <si>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</si>
  <si>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</si>
  <si>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</si>
  <si>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</si>
  <si>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</si>
  <si>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</si>
  <si>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</si>
  <si>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</si>
  <si>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</si>
  <si>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</si>
  <si>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</si>
  <si>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</si>
  <si>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</si>
  <si>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</si>
  <si>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</si>
  <si>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</si>
  <si>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</si>
  <si>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</si>
  <si>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</si>
  <si>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</si>
  <si>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</si>
  <si>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</si>
  <si>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</si>
  <si>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</si>
  <si>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</si>
  <si>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</si>
  <si>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</si>
  <si>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</si>
  <si>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</si>
  <si>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</si>
  <si>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</si>
  <si>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</si>
  <si>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</si>
  <si>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</si>
  <si>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</si>
  <si>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</si>
  <si>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</si>
  <si>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</si>
  <si>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</si>
  <si>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</si>
  <si>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</si>
  <si>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</si>
  <si>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</si>
  <si>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</si>
  <si>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</si>
  <si>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</si>
  <si>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</si>
  <si>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</si>
  <si>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</si>
  <si>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</si>
  <si>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</si>
  <si>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</si>
  <si>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</si>
  <si>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</si>
  <si>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</si>
  <si>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</si>
  <si>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</si>
  <si>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</si>
  <si>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</si>
  <si>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</si>
  <si>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</si>
  <si>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</si>
  <si>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</si>
  <si>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</si>
  <si>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</si>
  <si>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</si>
  <si>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</si>
  <si>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</si>
  <si>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</si>
  <si>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</si>
  <si>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</si>
  <si>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</si>
  <si>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</si>
  <si>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</si>
  <si>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</si>
  <si>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</si>
  <si>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</si>
  <si>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</si>
  <si>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</si>
  <si>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</si>
  <si>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</si>
  <si>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</si>
  <si>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</si>
  <si>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</si>
  <si>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</si>
  <si>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</si>
  <si>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</si>
  <si>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</si>
  <si>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</si>
  <si>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</si>
  <si>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</si>
  <si>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</si>
  <si>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</si>
  <si>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</si>
  <si>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</si>
  <si>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</si>
  <si>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</si>
  <si>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</si>
  <si>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</si>
  <si>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</si>
  <si>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</si>
  <si>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</si>
  <si>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</si>
  <si>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</si>
  <si>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</si>
  <si>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</si>
  <si>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</si>
  <si>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</si>
  <si>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</si>
  <si>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</si>
  <si>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</si>
  <si>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</si>
  <si>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</si>
  <si>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</si>
  <si>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</si>
  <si>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</si>
  <si>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</si>
  <si>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</si>
  <si>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</si>
  <si>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</si>
  <si>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</si>
  <si>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</si>
  <si>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</si>
  <si>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</si>
  <si>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</si>
  <si>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</si>
  <si>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</si>
  <si>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</si>
  <si>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</si>
  <si>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</si>
  <si>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</si>
  <si>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</si>
  <si>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</si>
  <si>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</si>
  <si>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</si>
  <si>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</si>
  <si>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</si>
  <si>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</si>
  <si>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</si>
  <si>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</si>
  <si>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</si>
  <si>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</si>
  <si>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</si>
  <si>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</si>
  <si>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</si>
  <si>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</si>
  <si>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</si>
  <si>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</si>
  <si>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</si>
  <si>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</si>
  <si>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</si>
  <si>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</si>
  <si>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</si>
  <si>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</si>
  <si>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</si>
  <si>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</si>
  <si>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</si>
  <si>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</si>
  <si>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</si>
  <si>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</si>
  <si>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</si>
  <si>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</si>
  <si>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</si>
  <si>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</si>
  <si>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</si>
  <si>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</si>
  <si>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</si>
  <si>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</si>
  <si>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</si>
  <si>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</si>
  <si>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</si>
  <si>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</si>
  <si>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</si>
  <si>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</si>
  <si>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</si>
  <si>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</si>
  <si>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</si>
  <si>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</si>
  <si>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</si>
  <si>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</si>
  <si>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</si>
  <si>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</si>
  <si>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</si>
  <si>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</si>
  <si>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</si>
  <si>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</si>
  <si>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</si>
  <si>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</si>
  <si>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</si>
  <si>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</si>
  <si>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</si>
  <si>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</si>
  <si>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</si>
  <si>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</si>
  <si>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</si>
  <si>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</si>
  <si>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</si>
  <si>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</si>
  <si>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</si>
  <si>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</si>
  <si>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</si>
  <si>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</si>
  <si>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</si>
  <si>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</si>
  <si>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</si>
  <si>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</si>
  <si>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</si>
  <si>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</si>
  <si>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</si>
  <si>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</si>
  <si>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</si>
  <si>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</si>
  <si>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</si>
  <si>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</si>
  <si>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</si>
  <si>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</si>
  <si>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</si>
  <si>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</si>
  <si>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</si>
  <si>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</si>
  <si>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</si>
  <si>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</si>
  <si>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</si>
  <si>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</si>
  <si>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</si>
  <si>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</si>
  <si>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</si>
  <si>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</si>
  <si>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</si>
  <si>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</si>
  <si>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</si>
  <si>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</si>
  <si>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</si>
  <si>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</si>
  <si>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</si>
  <si>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</si>
  <si>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</si>
  <si>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</si>
  <si>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</si>
  <si>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</si>
  <si>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</si>
  <si>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</si>
  <si>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</si>
  <si>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</si>
  <si>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</si>
  <si>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</si>
  <si>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</si>
  <si>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</si>
  <si>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</si>
  <si>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</si>
  <si>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</si>
  <si>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</si>
  <si>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</si>
  <si>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</si>
  <si>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</si>
  <si>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</si>
  <si>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</si>
  <si>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</si>
  <si>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</si>
  <si>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</si>
  <si>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</si>
  <si>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</si>
  <si>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</si>
  <si>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</si>
  <si>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</si>
  <si>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</si>
  <si>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</si>
  <si>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</si>
  <si>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</si>
  <si>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</si>
  <si>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</si>
  <si>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</si>
  <si>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</si>
  <si>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</si>
  <si>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</si>
  <si>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</si>
  <si>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</si>
  <si>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</si>
  <si>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</si>
  <si>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</si>
  <si>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</si>
  <si>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</si>
  <si>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</si>
  <si>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</si>
  <si>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</si>
  <si>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</si>
  <si>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</si>
  <si>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</si>
  <si>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</si>
  <si>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</si>
  <si>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</si>
  <si>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</si>
  <si>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</si>
  <si>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</si>
  <si>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</si>
  <si>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</si>
  <si>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</si>
  <si>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</si>
  <si>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</si>
  <si>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</si>
  <si>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</si>
  <si>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</si>
  <si>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</si>
  <si>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</si>
  <si>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</si>
  <si>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</si>
  <si>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</si>
  <si>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</si>
  <si>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</si>
  <si>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</si>
  <si>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</si>
  <si>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</si>
  <si>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</si>
  <si>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</si>
  <si>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</si>
  <si>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</si>
  <si>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</si>
  <si>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</si>
  <si>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</si>
  <si>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</si>
  <si>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</si>
  <si>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</si>
  <si>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</si>
  <si>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</si>
  <si>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</si>
  <si>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</si>
  <si>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</si>
  <si>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</si>
  <si>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</si>
  <si>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</si>
  <si>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</si>
  <si>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</si>
  <si>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</si>
  <si>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</si>
  <si>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</si>
  <si>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</si>
  <si>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</si>
  <si>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</si>
  <si>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</si>
  <si>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</si>
  <si>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</si>
  <si>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</si>
  <si>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</si>
  <si>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</si>
  <si>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</si>
  <si>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</si>
  <si>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</si>
  <si>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</si>
  <si>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</si>
  <si>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</si>
  <si>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</si>
  <si>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</si>
  <si>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</si>
  <si>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</si>
  <si>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</si>
  <si>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</si>
  <si>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</si>
  <si>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</si>
  <si>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</si>
  <si>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</si>
  <si>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</si>
  <si>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</si>
  <si>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</si>
  <si>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</si>
  <si>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</si>
  <si>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</si>
  <si>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</si>
  <si>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</si>
  <si>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</si>
  <si>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</si>
  <si>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</si>
  <si>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</si>
  <si>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</si>
  <si>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</si>
  <si>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</si>
  <si>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</si>
  <si>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</si>
  <si>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</si>
  <si>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</si>
  <si>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</si>
  <si>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</si>
  <si>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</si>
  <si>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</si>
  <si>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</si>
  <si>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</si>
  <si>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</si>
  <si>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</si>
  <si>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</si>
  <si>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</si>
  <si>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</si>
  <si>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</si>
  <si>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</si>
  <si>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</si>
  <si>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</si>
  <si>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</si>
  <si>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</si>
  <si>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</si>
  <si>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</si>
  <si>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</si>
  <si>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</si>
  <si>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</si>
  <si>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</si>
  <si>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</si>
  <si>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</si>
  <si>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</si>
  <si>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</si>
  <si>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</si>
  <si>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</si>
  <si>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</si>
  <si>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</si>
  <si>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</si>
  <si>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</si>
  <si>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</si>
  <si>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</si>
  <si>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</si>
  <si>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</si>
  <si>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</si>
  <si>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</si>
  <si>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</si>
  <si>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</si>
  <si>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</si>
  <si>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</si>
  <si>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</si>
  <si>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</si>
  <si>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</si>
  <si>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</si>
  <si>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</si>
  <si>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</si>
  <si>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</si>
  <si>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</si>
  <si>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</si>
  <si>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</si>
  <si>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</si>
  <si>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</si>
  <si>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</si>
  <si>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</si>
  <si>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</si>
  <si>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</si>
  <si>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</si>
  <si>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</si>
  <si>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</si>
  <si>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</si>
  <si>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</si>
  <si>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</si>
  <si>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</si>
  <si>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</si>
  <si>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</si>
  <si>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</si>
  <si>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</si>
  <si>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</si>
  <si>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</si>
  <si>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</si>
  <si>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</si>
  <si>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</si>
  <si>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</si>
  <si>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</si>
  <si>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</si>
  <si>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</si>
  <si>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</si>
  <si>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</si>
  <si>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</si>
  <si>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</si>
  <si>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</si>
  <si>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</si>
  <si>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</si>
  <si>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</si>
  <si>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</si>
  <si>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</si>
  <si>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</si>
  <si>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</si>
  <si>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</si>
  <si>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</si>
  <si>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</si>
  <si>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</si>
  <si>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</si>
  <si>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</si>
  <si>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</si>
  <si>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</si>
  <si>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</si>
  <si>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</si>
  <si>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</si>
  <si>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</si>
  <si>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</si>
  <si>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</si>
  <si>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</si>
  <si>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</si>
  <si>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</si>
  <si>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</si>
  <si>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</si>
  <si>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</si>
  <si>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</si>
  <si>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</si>
  <si>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</si>
  <si>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</si>
  <si>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</si>
  <si>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</si>
  <si>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</si>
  <si>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</si>
  <si>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</si>
  <si>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</si>
  <si>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</si>
  <si>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</si>
  <si>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</si>
  <si>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</si>
  <si>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</si>
  <si>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</si>
  <si>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</si>
  <si>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</si>
  <si>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</si>
  <si>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</si>
  <si>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</si>
  <si>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</si>
  <si>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</si>
  <si>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</si>
  <si>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</si>
  <si>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</si>
  <si>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</si>
  <si>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</si>
  <si>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</si>
  <si>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</si>
  <si>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</si>
  <si>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</si>
  <si>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</si>
  <si>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</si>
  <si>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</si>
  <si>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</si>
  <si>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</si>
  <si>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</si>
  <si>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</si>
  <si>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</si>
  <si>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</si>
  <si>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</si>
  <si>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</si>
  <si>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</si>
  <si>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</si>
  <si>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</si>
  <si>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</si>
  <si>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</si>
  <si>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</si>
  <si>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</si>
  <si>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</si>
  <si>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</si>
  <si>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</si>
  <si>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</si>
  <si>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</si>
  <si>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</si>
  <si>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</si>
  <si>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</si>
  <si>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</si>
  <si>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</si>
  <si>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</si>
  <si>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</si>
  <si>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</si>
  <si>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</si>
  <si>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</si>
  <si>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</si>
  <si>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</si>
  <si>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</si>
  <si>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</si>
  <si>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</si>
  <si>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</si>
  <si>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</si>
  <si>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</si>
  <si>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</si>
  <si>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</si>
  <si>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</si>
  <si>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</si>
  <si>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</si>
  <si>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</si>
  <si>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</si>
  <si>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</si>
  <si>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</si>
  <si>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</si>
  <si>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</si>
  <si>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</si>
  <si>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</si>
  <si>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</si>
  <si>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</si>
  <si>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</si>
  <si>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</si>
  <si>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</si>
  <si>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</si>
  <si>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</si>
  <si>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</si>
  <si>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</si>
  <si>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</si>
  <si>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</si>
  <si>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</si>
  <si>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</si>
  <si>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</si>
  <si>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</si>
  <si>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</si>
  <si>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</si>
  <si>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</si>
  <si>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</si>
  <si>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</si>
  <si>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</si>
  <si>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</si>
  <si>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</si>
  <si>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</si>
  <si>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</si>
  <si>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</si>
  <si>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</si>
  <si>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</si>
  <si>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</si>
  <si>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</si>
  <si>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</si>
  <si>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</si>
  <si>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</si>
  <si>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</si>
  <si>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</si>
  <si>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</si>
  <si>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</si>
  <si>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</si>
  <si>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</si>
  <si>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</si>
  <si>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</si>
  <si>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</si>
  <si>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</si>
  <si>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</si>
  <si>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</si>
  <si>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</si>
  <si>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</si>
  <si>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</si>
  <si>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</si>
  <si>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</si>
  <si>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</si>
  <si>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</si>
  <si>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</si>
  <si>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</si>
  <si>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</si>
  <si>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</si>
  <si>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</si>
  <si>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</si>
  <si>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</si>
  <si>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</si>
  <si>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</si>
  <si>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</si>
  <si>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</si>
  <si>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</si>
  <si>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</si>
  <si>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</si>
  <si>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</si>
  <si>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</si>
  <si>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</si>
  <si>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</si>
  <si>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</si>
  <si>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</si>
  <si>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</si>
  <si>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</si>
  <si>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</si>
  <si>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</si>
  <si>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</si>
  <si>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</si>
  <si>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</si>
  <si>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</si>
  <si>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</si>
  <si>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</si>
  <si>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</si>
  <si>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</si>
  <si>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</si>
  <si>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</si>
  <si>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</si>
  <si>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</si>
  <si>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</si>
  <si>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</si>
  <si>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</si>
  <si>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</si>
  <si>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</si>
  <si>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</si>
  <si>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</si>
  <si>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</si>
  <si>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</si>
  <si>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</si>
  <si>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</si>
  <si>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</si>
  <si>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</si>
  <si>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</si>
  <si>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</si>
  <si>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</si>
  <si>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</si>
  <si>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</si>
  <si>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</si>
  <si>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</si>
  <si>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</si>
  <si>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</si>
  <si>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</si>
  <si>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</si>
  <si>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</si>
  <si>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</si>
  <si>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</si>
  <si>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</si>
  <si>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</si>
  <si>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</si>
  <si>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</si>
  <si>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</si>
  <si>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</si>
  <si>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</si>
  <si>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</si>
  <si>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</si>
  <si>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</si>
  <si>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</si>
  <si>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</si>
  <si>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</si>
  <si>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</si>
  <si>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</si>
  <si>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</si>
  <si>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</si>
  <si>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</si>
  <si>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</si>
  <si>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</si>
  <si>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</si>
  <si>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</si>
  <si>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</si>
  <si>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</si>
  <si>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</si>
  <si>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</si>
  <si>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</si>
  <si>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</si>
  <si>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</si>
  <si>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</si>
  <si>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</si>
  <si>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</si>
  <si>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</si>
  <si>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</si>
  <si>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</si>
  <si>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</si>
  <si>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</si>
  <si>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</si>
  <si>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</si>
  <si>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</si>
  <si>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</si>
  <si>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</si>
  <si>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</si>
  <si>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</si>
  <si>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</si>
  <si>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</si>
  <si>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</si>
  <si>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</si>
  <si>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</si>
  <si>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</si>
  <si>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</si>
  <si>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</si>
  <si>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</si>
  <si>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</si>
  <si>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</si>
  <si>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</si>
  <si>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</si>
  <si>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</si>
  <si>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</si>
  <si>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</si>
  <si>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</si>
  <si>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</si>
  <si>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</si>
  <si>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</si>
  <si>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</si>
  <si>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</si>
  <si>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</si>
  <si>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</si>
  <si>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</si>
  <si>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</si>
  <si>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</si>
  <si>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</si>
  <si>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</si>
  <si>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</si>
  <si>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</si>
  <si>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</si>
  <si>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</si>
  <si>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</si>
  <si>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</si>
  <si>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</si>
  <si>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</si>
  <si>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</si>
  <si>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</si>
  <si>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</si>
  <si>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</si>
  <si>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</si>
  <si>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</si>
  <si>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</si>
  <si>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</si>
  <si>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</si>
  <si>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</si>
  <si>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</si>
  <si>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</si>
  <si>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</si>
  <si>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</si>
  <si>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</si>
  <si>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</si>
  <si>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</si>
  <si>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</si>
  <si>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</si>
  <si>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</si>
  <si>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</si>
  <si>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</si>
  <si>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</si>
  <si>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</si>
  <si>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</si>
  <si>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</si>
  <si>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</si>
  <si>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</si>
  <si>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</si>
  <si>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</si>
  <si>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</si>
  <si>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</si>
  <si>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</si>
  <si>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</si>
  <si>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</si>
  <si>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</si>
  <si>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</si>
  <si>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</si>
  <si>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</si>
  <si>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</si>
  <si>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</si>
  <si>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</si>
  <si>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</si>
  <si>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</si>
  <si>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</si>
  <si>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</si>
  <si>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</si>
  <si>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</si>
  <si>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</si>
  <si>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</si>
  <si>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</si>
  <si>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</si>
  <si>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</si>
  <si>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</si>
  <si>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</si>
  <si>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</si>
  <si>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</si>
  <si>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</si>
  <si>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</si>
  <si>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</si>
  <si>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</si>
  <si>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</si>
  <si>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</si>
  <si>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</si>
  <si>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</si>
  <si>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</si>
  <si>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</si>
  <si>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</si>
  <si>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</si>
  <si>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</si>
  <si>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</si>
  <si>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</si>
  <si>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</si>
  <si>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</si>
  <si>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</si>
  <si>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</si>
  <si>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</si>
  <si>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</si>
  <si>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</si>
  <si>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</si>
  <si>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</si>
  <si>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</si>
  <si>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</si>
  <si>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</si>
  <si>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</si>
  <si>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</si>
  <si>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</si>
  <si>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</si>
  <si>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</si>
  <si>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</si>
  <si>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</si>
  <si>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</si>
  <si>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</si>
  <si>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</si>
  <si>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</si>
  <si>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</si>
  <si>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</si>
  <si>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</si>
  <si>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</si>
  <si>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</si>
  <si>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</si>
  <si>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</si>
  <si>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</si>
  <si>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</si>
  <si>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</si>
  <si>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</si>
  <si>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</si>
  <si>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</si>
  <si>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</si>
  <si>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</si>
  <si>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</si>
  <si>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</si>
  <si>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</si>
  <si>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</si>
  <si>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</si>
  <si>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</si>
  <si>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</si>
  <si>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</si>
  <si>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</si>
  <si>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</si>
  <si>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</si>
  <si>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</si>
  <si>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</si>
  <si>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</si>
  <si>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</si>
  <si>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</si>
  <si>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</si>
  <si>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</si>
  <si>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</si>
  <si>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</si>
  <si>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</si>
  <si>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</si>
  <si>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</si>
  <si>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</si>
  <si>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</si>
  <si>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</si>
  <si>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</si>
  <si>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</si>
  <si>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</si>
  <si>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</si>
  <si>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</si>
  <si>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</si>
  <si>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</si>
  <si>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</si>
  <si>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</si>
  <si>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</si>
  <si>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</si>
  <si>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</si>
  <si>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</si>
  <si>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</si>
  <si>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</si>
  <si>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</si>
  <si>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</si>
  <si>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</si>
  <si>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</si>
  <si>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</si>
  <si>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</si>
  <si>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</si>
  <si>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</si>
  <si>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</si>
  <si>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</si>
  <si>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</si>
  <si>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</si>
  <si>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</si>
  <si>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</si>
  <si>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</si>
  <si>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</si>
  <si>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</si>
  <si>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</si>
  <si>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</si>
  <si>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</si>
  <si>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</si>
  <si>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</si>
  <si>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</si>
  <si>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</si>
  <si>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</si>
  <si>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</si>
  <si>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</si>
  <si>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</si>
  <si>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</si>
  <si>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</si>
  <si>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</si>
  <si>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</si>
  <si>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</si>
  <si>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</si>
  <si>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</si>
  <si>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</si>
  <si>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</si>
  <si>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</si>
  <si>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</si>
  <si>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</si>
  <si>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</si>
  <si>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</si>
  <si>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</si>
  <si>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</si>
  <si>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</si>
  <si>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</si>
  <si>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</si>
  <si>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</si>
  <si>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</si>
  <si>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</si>
  <si>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</si>
  <si>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</si>
  <si>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</si>
  <si>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</si>
  <si>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</si>
  <si>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</si>
  <si>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</si>
  <si>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</si>
  <si>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</si>
  <si>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</si>
  <si>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</si>
  <si>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</si>
  <si>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</si>
  <si>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</si>
  <si>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</si>
  <si>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</si>
  <si>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</si>
  <si>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</si>
  <si>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</si>
  <si>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</si>
  <si>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</si>
  <si>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</si>
  <si>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</si>
  <si>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</si>
  <si>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</si>
  <si>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</si>
  <si>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</si>
  <si>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</si>
  <si>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</si>
  <si>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</si>
  <si>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</si>
  <si>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</si>
  <si>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</si>
  <si>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</si>
  <si>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</si>
  <si>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</si>
  <si>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</si>
  <si>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</si>
  <si>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</si>
  <si>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</si>
  <si>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</si>
  <si>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</si>
  <si>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</si>
  <si>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</si>
  <si>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</si>
  <si>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</si>
  <si>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</si>
  <si>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</si>
  <si>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</si>
  <si>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</si>
  <si>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</si>
  <si>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</si>
  <si>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</si>
  <si>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</si>
  <si>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</si>
  <si>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</si>
  <si>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</si>
  <si>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</si>
  <si>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</si>
  <si>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</si>
  <si>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</si>
  <si>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</si>
  <si>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</si>
  <si>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</si>
  <si>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</si>
  <si>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</si>
  <si>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</si>
  <si>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</si>
  <si>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</si>
  <si>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</si>
  <si>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</si>
  <si>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</si>
  <si>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</si>
  <si>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</si>
  <si>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</si>
  <si>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</si>
  <si>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</si>
  <si>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</si>
  <si>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</si>
  <si>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</si>
  <si>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</si>
  <si>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</si>
  <si>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</si>
  <si>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</si>
  <si>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</si>
  <si>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</si>
  <si>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</si>
  <si>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</si>
  <si>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</si>
  <si>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</si>
  <si>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</si>
  <si>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</si>
  <si>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</si>
  <si>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</si>
  <si>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</si>
  <si>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</si>
  <si>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</si>
  <si>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</si>
  <si>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</si>
  <si>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</si>
  <si>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</si>
  <si>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</si>
  <si>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</si>
  <si>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</si>
  <si>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</si>
  <si>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</si>
  <si>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</si>
  <si>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</si>
  <si>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</si>
  <si>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</si>
  <si>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</si>
  <si>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</si>
  <si>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</si>
  <si>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</si>
  <si>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</si>
  <si>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</si>
  <si>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</si>
  <si>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</si>
  <si>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</si>
  <si>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</si>
  <si>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</si>
  <si>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</si>
  <si>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</si>
  <si>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</si>
  <si>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</si>
  <si>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</si>
  <si>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</si>
  <si>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</si>
  <si>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</si>
  <si>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</si>
  <si>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</si>
  <si>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</si>
  <si>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</si>
  <si>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</si>
  <si>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</si>
  <si>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</si>
  <si>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</si>
  <si>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</si>
  <si>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</si>
  <si>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</si>
  <si>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</si>
  <si>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</si>
  <si>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</si>
  <si>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</si>
  <si>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</si>
  <si>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</si>
  <si>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</si>
  <si>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</si>
  <si>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</si>
  <si>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</si>
  <si>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</si>
  <si>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</si>
  <si>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</si>
  <si>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</si>
  <si>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</si>
  <si>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</si>
  <si>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</si>
  <si>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</si>
  <si>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</si>
  <si>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</si>
  <si>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</si>
  <si>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</si>
  <si>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</si>
  <si>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</si>
  <si>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</si>
  <si>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</si>
  <si>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</si>
  <si>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</si>
  <si>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</si>
  <si>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</si>
  <si>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</si>
  <si>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</si>
  <si>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</si>
  <si>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</si>
  <si>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</si>
  <si>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</si>
  <si>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</si>
  <si>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</si>
  <si>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</si>
  <si>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</si>
  <si>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</si>
  <si>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</si>
  <si>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</si>
  <si>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</si>
  <si>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</si>
  <si>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</si>
  <si>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</si>
  <si>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</si>
  <si>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</si>
  <si>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</si>
  <si>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</si>
  <si>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</si>
  <si>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</si>
  <si>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</si>
  <si>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</si>
  <si>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</si>
  <si>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</si>
  <si>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</si>
  <si>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</si>
  <si>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</si>
  <si>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</si>
  <si>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</si>
  <si>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</si>
  <si>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</si>
  <si>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</si>
  <si>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</si>
  <si>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</si>
  <si>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</si>
  <si>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</si>
  <si>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</si>
  <si>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</si>
  <si>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</si>
  <si>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</si>
  <si>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</si>
  <si>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</si>
  <si>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</si>
  <si>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</si>
  <si>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</si>
  <si>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</si>
  <si>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</si>
  <si>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</si>
  <si>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</si>
  <si>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</si>
  <si>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</si>
  <si>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</si>
  <si>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</si>
  <si>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</si>
  <si>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</si>
  <si>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</si>
  <si>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</si>
  <si>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</si>
  <si>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</si>
  <si>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</si>
  <si>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</si>
  <si>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</si>
  <si>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</si>
  <si>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</si>
  <si>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</si>
  <si>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</si>
  <si>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</si>
  <si>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</si>
  <si>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</si>
  <si>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</si>
  <si>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</si>
  <si>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</si>
  <si>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</si>
  <si>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</si>
  <si>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</si>
  <si>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</si>
  <si>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</si>
  <si>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</si>
  <si>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</si>
  <si>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</si>
  <si>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</si>
  <si>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</si>
  <si>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</si>
  <si>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</si>
  <si>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</si>
  <si>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</si>
  <si>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</si>
  <si>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</si>
  <si>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</si>
  <si>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</si>
  <si>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</si>
  <si>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</si>
  <si>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</si>
  <si>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</si>
  <si>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</si>
  <si>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</si>
  <si>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</si>
  <si>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</si>
  <si>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</si>
  <si>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</si>
  <si>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</si>
  <si>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</si>
  <si>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</si>
  <si>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</si>
  <si>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</si>
  <si>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</si>
  <si>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</si>
  <si>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</si>
  <si>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</si>
  <si>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</si>
  <si>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</si>
  <si>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</si>
  <si>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</si>
  <si>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</si>
  <si>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</si>
  <si>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</si>
  <si>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</si>
  <si>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</si>
  <si>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</si>
  <si>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</si>
  <si>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</si>
  <si>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</si>
  <si>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</si>
  <si>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</si>
  <si>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</si>
  <si>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</si>
  <si>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</si>
  <si>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</si>
  <si>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</si>
  <si>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</si>
  <si>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</si>
  <si>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</si>
  <si>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</si>
  <si>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</si>
  <si>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</si>
  <si>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</si>
  <si>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</si>
  <si>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</si>
  <si>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</si>
  <si>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</si>
  <si>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</si>
  <si>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</si>
  <si>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</si>
  <si>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</si>
  <si>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</si>
  <si>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</si>
  <si>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</si>
  <si>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</si>
  <si>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</si>
  <si>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</si>
  <si>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</si>
  <si>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</si>
  <si>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</si>
  <si>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</si>
  <si>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</si>
  <si>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</si>
  <si>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</si>
  <si>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</si>
  <si>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</si>
  <si>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</si>
  <si>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</si>
  <si>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</si>
  <si>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</si>
  <si>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</si>
  <si>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</si>
  <si>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</si>
  <si>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</si>
  <si>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</si>
  <si>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</si>
  <si>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</si>
  <si>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</si>
  <si>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</si>
  <si>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</si>
  <si>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</si>
  <si>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</si>
  <si>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</si>
  <si>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</si>
  <si>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</si>
  <si>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</si>
  <si>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</si>
  <si>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</si>
  <si>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</si>
  <si>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</si>
  <si>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</si>
  <si>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</si>
  <si>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</si>
  <si>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</si>
  <si>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</si>
  <si>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</si>
  <si>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</si>
  <si>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</si>
  <si>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</si>
  <si>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</si>
  <si>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</si>
  <si>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</si>
  <si>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</si>
  <si>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</si>
  <si>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</si>
  <si>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</si>
  <si>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</si>
  <si>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</si>
  <si>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</si>
  <si>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</si>
  <si>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</si>
  <si>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</si>
  <si>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</si>
  <si>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</si>
  <si>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</si>
  <si>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</si>
  <si>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</si>
  <si>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</si>
  <si>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</si>
  <si>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</si>
  <si>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</si>
  <si>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</si>
  <si>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</si>
  <si>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</si>
  <si>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</si>
  <si>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</si>
  <si>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</si>
  <si>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</si>
  <si>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</si>
  <si>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</si>
  <si>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</si>
  <si>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</si>
  <si>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</si>
  <si>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</si>
  <si>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</si>
  <si>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</si>
  <si>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</si>
  <si>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</si>
  <si>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</si>
  <si>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</si>
  <si>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</si>
  <si>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</si>
  <si>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</si>
  <si>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</si>
  <si>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</si>
  <si>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</si>
  <si>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</si>
  <si>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</si>
  <si>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</si>
  <si>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</si>
  <si>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</si>
  <si>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</si>
  <si>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</si>
  <si>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</si>
  <si>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</si>
  <si>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</si>
  <si>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</si>
  <si>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</si>
  <si>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</si>
  <si>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</si>
  <si>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</si>
  <si>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</si>
  <si>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</si>
  <si>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</si>
  <si>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</si>
  <si>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</si>
  <si>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</si>
  <si>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</si>
  <si>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</si>
  <si>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</si>
  <si>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</si>
  <si>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</si>
  <si>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</si>
  <si>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</si>
  <si>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</si>
  <si>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</si>
  <si>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</si>
  <si>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</si>
  <si>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</si>
  <si>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</si>
  <si>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</si>
  <si>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</si>
  <si>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</si>
  <si>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</si>
  <si>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</si>
  <si>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</si>
  <si>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</si>
  <si>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</si>
  <si>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</si>
  <si>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</si>
  <si>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</si>
  <si>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</si>
  <si>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</si>
  <si>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</si>
  <si>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</si>
  <si>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</si>
  <si>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</si>
  <si>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</si>
  <si>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</si>
  <si>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</si>
  <si>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</si>
  <si>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</si>
  <si>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</si>
  <si>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</si>
  <si>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</si>
  <si>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</si>
  <si>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</si>
  <si>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</si>
  <si>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</si>
  <si>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</si>
  <si>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</si>
  <si>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</si>
  <si>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</si>
  <si>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</si>
  <si>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</si>
  <si>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</si>
  <si>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</si>
  <si>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</si>
  <si>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</si>
  <si>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</si>
  <si>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</si>
  <si>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</si>
  <si>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</si>
  <si>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</si>
  <si>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</si>
  <si>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</si>
  <si>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</si>
  <si>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</si>
  <si>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</si>
  <si>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</si>
  <si>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</si>
  <si>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</si>
  <si>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</si>
  <si>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</si>
  <si>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</si>
  <si>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</si>
  <si>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</si>
  <si>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</si>
  <si>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</si>
  <si>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</si>
  <si>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</si>
  <si>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</si>
  <si>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</si>
  <si>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</si>
  <si>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</si>
  <si>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</si>
  <si>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</si>
  <si>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</si>
  <si>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</si>
  <si>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</si>
  <si>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</si>
  <si>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</si>
  <si>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</si>
  <si>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</si>
  <si>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</si>
  <si>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</si>
  <si>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</si>
  <si>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</si>
  <si>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</si>
  <si>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</si>
  <si>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</si>
  <si>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</si>
  <si>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</si>
  <si>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</si>
  <si>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</si>
  <si>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</si>
  <si>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</si>
  <si>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</si>
  <si>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</si>
  <si>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</si>
  <si>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</si>
  <si>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</si>
  <si>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</si>
  <si>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</si>
  <si>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</si>
  <si>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</si>
  <si>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</si>
  <si>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</si>
  <si>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</si>
  <si>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</si>
  <si>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</si>
  <si>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</si>
  <si>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</si>
  <si>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</si>
  <si>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</si>
  <si>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</si>
  <si>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</si>
  <si>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</si>
  <si>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</si>
  <si>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</si>
  <si>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</si>
  <si>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</si>
  <si>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</si>
  <si>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</si>
  <si>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</si>
  <si>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</si>
  <si>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</si>
  <si>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</si>
  <si>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</si>
  <si>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</si>
  <si>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</si>
  <si>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</si>
  <si>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</si>
  <si>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</si>
  <si>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</si>
  <si>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</si>
  <si>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</si>
  <si>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</si>
  <si>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</si>
  <si>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</si>
  <si>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</si>
  <si>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</si>
  <si>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</si>
  <si>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</si>
  <si>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</si>
  <si>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</si>
  <si>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</si>
  <si>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</si>
  <si>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</si>
  <si>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</si>
  <si>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</si>
  <si>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</si>
  <si>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</si>
  <si>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</si>
  <si>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</si>
  <si>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</si>
  <si>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</si>
  <si>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</si>
  <si>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</si>
  <si>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</si>
  <si>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</si>
  <si>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</si>
  <si>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</si>
  <si>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</si>
  <si>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</si>
  <si>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</si>
  <si>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</si>
  <si>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</si>
  <si>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</si>
  <si>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</si>
  <si>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</si>
  <si>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</si>
  <si>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</si>
  <si>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</si>
  <si>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</si>
  <si>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</si>
  <si>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</si>
  <si>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</si>
  <si>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</si>
  <si>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</si>
  <si>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</si>
  <si>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</si>
  <si>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</si>
  <si>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</si>
  <si>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</si>
  <si>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</si>
  <si>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</si>
  <si>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</si>
  <si>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</si>
  <si>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</si>
  <si>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</si>
  <si>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</si>
  <si>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</si>
  <si>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</si>
  <si>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</si>
  <si>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</si>
  <si>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</si>
  <si>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</si>
  <si>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</si>
  <si>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</si>
  <si>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</si>
  <si>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</si>
  <si>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</si>
  <si>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</si>
  <si>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</si>
  <si>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</si>
  <si>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</si>
  <si>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</si>
  <si>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</si>
  <si>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</si>
  <si>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</si>
  <si>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</si>
  <si>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</si>
  <si>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</si>
  <si>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</si>
  <si>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</si>
  <si>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</si>
  <si>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</si>
  <si>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</si>
  <si>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</si>
  <si>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</si>
  <si>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</si>
  <si>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</si>
  <si>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</si>
  <si>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</si>
  <si>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</si>
  <si>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</si>
  <si>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</si>
  <si>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</si>
  <si>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</si>
  <si>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</si>
  <si>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</si>
  <si>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</si>
  <si>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</si>
  <si>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</si>
  <si>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</si>
  <si>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</si>
  <si>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</si>
  <si>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</si>
  <si>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</si>
  <si>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</si>
  <si>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</si>
  <si>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</si>
  <si>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</si>
  <si>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</si>
  <si>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</si>
  <si>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</si>
  <si>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</si>
  <si>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</si>
  <si>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</si>
  <si>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</si>
  <si>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</si>
  <si>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</si>
  <si>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</si>
  <si>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</si>
  <si>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</si>
  <si>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</si>
  <si>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</si>
  <si>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</si>
  <si>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</si>
  <si>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</si>
  <si>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</si>
  <si>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</si>
  <si>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</si>
  <si>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</si>
  <si>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</si>
  <si>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</si>
  <si>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</si>
  <si>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</si>
  <si>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</si>
  <si>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</si>
  <si>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</si>
  <si>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</si>
  <si>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</si>
  <si>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</si>
  <si>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</si>
  <si>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</si>
  <si>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</si>
  <si>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</si>
  <si>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</si>
  <si>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</si>
  <si>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</si>
  <si>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</si>
  <si>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</si>
  <si>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</si>
  <si>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</si>
  <si>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</si>
  <si>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</si>
  <si>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</si>
  <si>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</si>
  <si>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</si>
  <si>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</si>
  <si>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</si>
  <si>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</si>
  <si>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</si>
  <si>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</si>
  <si>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</si>
  <si>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</si>
  <si>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</si>
  <si>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</si>
  <si>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</si>
  <si>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</si>
  <si>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</si>
  <si>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</si>
  <si>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</si>
  <si>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</si>
  <si>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</si>
  <si>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</si>
  <si>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</si>
  <si>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</si>
  <si>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</si>
  <si>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</si>
  <si>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</si>
  <si>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</si>
  <si>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</si>
  <si>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</si>
  <si>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</si>
  <si>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</si>
  <si>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</si>
  <si>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</si>
  <si>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</si>
  <si>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</si>
  <si>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</si>
  <si>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</si>
  <si>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</si>
  <si>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</si>
  <si>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</si>
  <si>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</si>
  <si>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</si>
  <si>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</si>
  <si>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</si>
  <si>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</si>
  <si>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</si>
  <si>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</si>
  <si>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</si>
  <si>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</si>
  <si>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</si>
  <si>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</si>
  <si>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</si>
  <si>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</si>
  <si>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</si>
  <si>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</si>
  <si>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</si>
  <si>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</si>
  <si>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</si>
  <si>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</si>
  <si>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</si>
  <si>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</si>
  <si>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</si>
  <si>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</si>
  <si>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</si>
  <si>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</si>
  <si>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</si>
  <si>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</si>
  <si>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</si>
  <si>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</si>
  <si>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</si>
  <si>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</si>
  <si>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</si>
  <si>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</si>
  <si>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</si>
  <si>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</si>
  <si>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</si>
  <si>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</si>
  <si>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</si>
  <si>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</si>
  <si>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</si>
  <si>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</si>
  <si>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</si>
  <si>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</si>
  <si>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</si>
  <si>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</si>
  <si>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</si>
  <si>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</si>
  <si>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</si>
  <si>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</si>
  <si>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</si>
  <si>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</si>
  <si>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</si>
  <si>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</si>
  <si>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</si>
  <si>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</si>
  <si>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</si>
  <si>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</si>
  <si>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</si>
  <si>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</si>
  <si>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</si>
  <si>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</si>
  <si>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</si>
  <si>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</si>
  <si>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</si>
  <si>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</si>
  <si>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</si>
  <si>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</si>
  <si>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</si>
  <si>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</si>
  <si>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</si>
  <si>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</si>
  <si>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</si>
  <si>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</si>
  <si>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</si>
  <si>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</si>
  <si>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</si>
  <si>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</si>
  <si>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</si>
  <si>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</si>
  <si>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</si>
  <si>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</si>
  <si>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</si>
  <si>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</si>
  <si>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</si>
  <si>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</si>
  <si>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</si>
  <si>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</si>
  <si>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</si>
  <si>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</si>
  <si>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</si>
  <si>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</si>
  <si>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</si>
  <si>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</si>
  <si>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</si>
  <si>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</si>
  <si>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</si>
  <si>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</si>
  <si>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</si>
  <si>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</si>
  <si>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</si>
  <si>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</si>
  <si>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</si>
  <si>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</si>
  <si>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</si>
  <si>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</si>
  <si>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</si>
  <si>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</si>
  <si>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</si>
  <si>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</si>
  <si>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</si>
  <si>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</si>
  <si>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</si>
  <si>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</si>
  <si>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</si>
  <si>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</si>
  <si>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</si>
  <si>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</si>
  <si>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</si>
  <si>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</si>
  <si>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</si>
  <si>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</si>
  <si>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</si>
  <si>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</si>
  <si>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</si>
  <si>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</si>
  <si>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</si>
  <si>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</si>
  <si>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</si>
  <si>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</si>
  <si>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</si>
  <si>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</si>
  <si>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</si>
  <si>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</si>
  <si>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</si>
  <si>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</si>
  <si>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</si>
  <si>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</si>
  <si>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</si>
  <si>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</si>
  <si>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</si>
  <si>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</si>
  <si>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</si>
  <si>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</si>
  <si>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</si>
  <si>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</si>
  <si>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</si>
  <si>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</si>
  <si>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</si>
  <si>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</si>
  <si>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</si>
  <si>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</si>
  <si>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</si>
  <si>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</si>
  <si>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</si>
  <si>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</si>
  <si>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</si>
  <si>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</si>
  <si>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</si>
  <si>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</si>
  <si>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</si>
  <si>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</si>
  <si>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</si>
  <si>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</si>
  <si>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</si>
  <si>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</si>
  <si>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</si>
  <si>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</si>
  <si>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</si>
  <si>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</si>
  <si>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</si>
  <si>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</si>
  <si>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</si>
  <si>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</si>
  <si>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</si>
  <si>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</si>
  <si>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</si>
  <si>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</si>
  <si>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</si>
  <si>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</si>
  <si>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</si>
  <si>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</si>
  <si>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</si>
  <si>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</si>
  <si>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</si>
  <si>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</si>
  <si>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</si>
  <si>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</si>
  <si>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</si>
  <si>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</si>
  <si>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</si>
  <si>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</si>
  <si>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</si>
  <si>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</si>
  <si>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</si>
  <si>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</si>
  <si>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</si>
  <si>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</si>
  <si>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</si>
  <si>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</si>
  <si>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</si>
  <si>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</si>
  <si>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</si>
  <si>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</si>
  <si>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</si>
  <si>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</si>
  <si>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</si>
  <si>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</si>
  <si>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</si>
  <si>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</si>
  <si>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</si>
  <si>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</si>
  <si>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</si>
  <si>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</si>
  <si>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</si>
  <si>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</si>
  <si>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</si>
  <si>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</si>
  <si>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</si>
  <si>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</si>
  <si>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</si>
  <si>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</si>
  <si>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</si>
  <si>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</si>
  <si>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</si>
  <si>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</si>
  <si>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</si>
  <si>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</si>
  <si>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</si>
  <si>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</si>
  <si>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</si>
  <si>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</si>
  <si>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</si>
  <si>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</si>
  <si>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</si>
  <si>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</si>
  <si>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</si>
  <si>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</si>
  <si>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</si>
  <si>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</si>
  <si>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</si>
  <si>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</si>
  <si>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</si>
  <si>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</si>
  <si>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</si>
  <si>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</si>
  <si>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</si>
  <si>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</si>
  <si>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</si>
  <si>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</si>
  <si>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</si>
  <si>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</si>
  <si>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</si>
  <si>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</si>
  <si>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</si>
  <si>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</si>
  <si>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</si>
  <si>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</si>
  <si>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</si>
  <si>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</si>
  <si>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</si>
  <si>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</si>
  <si>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</si>
  <si>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</si>
  <si>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</si>
  <si>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</si>
  <si>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</si>
  <si>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</si>
  <si>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</si>
  <si>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</si>
  <si>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</si>
  <si>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</si>
  <si>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</si>
  <si>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</si>
  <si>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</si>
  <si>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</si>
  <si>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</si>
  <si>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</si>
  <si>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</si>
  <si>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</si>
  <si>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</si>
  <si>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</si>
  <si>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</si>
  <si>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</si>
  <si>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</si>
  <si>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</si>
  <si>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</si>
  <si>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</si>
  <si>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</si>
  <si>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</si>
  <si>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</si>
  <si>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</si>
  <si>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</si>
  <si>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</si>
  <si>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</si>
  <si>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</si>
  <si>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</si>
  <si>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</si>
  <si>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</si>
  <si>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</si>
  <si>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</si>
  <si>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</si>
  <si>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</si>
  <si>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</si>
  <si>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</si>
  <si>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</si>
  <si>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</si>
  <si>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</si>
  <si>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</si>
  <si>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</si>
  <si>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</si>
  <si>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</si>
  <si>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</si>
  <si>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</si>
  <si>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</si>
  <si>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</si>
  <si>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</si>
  <si>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</si>
  <si>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</si>
  <si>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</si>
  <si>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</si>
  <si>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</si>
  <si>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</si>
  <si>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</si>
  <si>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</si>
  <si>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</si>
  <si>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</si>
  <si>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</si>
  <si>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</si>
  <si>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</si>
  <si>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</si>
  <si>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</si>
  <si>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</si>
  <si>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</si>
  <si>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</si>
  <si>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</si>
  <si>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</si>
  <si>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</si>
  <si>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</si>
  <si>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</si>
  <si>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</si>
  <si>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</si>
  <si>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</si>
  <si>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</si>
  <si>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</si>
  <si>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</si>
  <si>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</si>
  <si>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</si>
  <si>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</si>
  <si>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</si>
  <si>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</si>
  <si>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</si>
  <si>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</si>
  <si>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</si>
  <si>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</si>
  <si>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</si>
  <si>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</si>
  <si>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</si>
  <si>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</si>
  <si>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</si>
  <si>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</si>
  <si>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</si>
  <si>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</si>
  <si>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</si>
  <si>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</si>
  <si>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</si>
  <si>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</si>
  <si>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</si>
  <si>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</si>
  <si>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</si>
  <si>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</si>
  <si>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</si>
  <si>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</si>
  <si>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</si>
  <si>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</si>
  <si>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</si>
  <si>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</si>
  <si>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</si>
  <si>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</si>
  <si>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</si>
  <si>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</si>
  <si>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</si>
  <si>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</si>
  <si>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</si>
  <si>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</si>
  <si>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</si>
  <si>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</si>
  <si>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</si>
  <si>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</si>
  <si>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</si>
  <si>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</si>
  <si>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</si>
  <si>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</si>
  <si>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</si>
  <si>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</si>
  <si>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</si>
  <si>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</si>
  <si>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</si>
  <si>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</si>
  <si>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</si>
  <si>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</si>
  <si>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</si>
  <si>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</si>
  <si>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</si>
  <si>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</si>
  <si>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</si>
  <si>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</si>
  <si>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</si>
  <si>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</si>
  <si>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</si>
  <si>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</si>
  <si>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</si>
  <si>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</si>
  <si>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</si>
  <si>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</si>
  <si>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</si>
  <si>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</si>
  <si>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</si>
  <si>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</si>
  <si>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</si>
  <si>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</si>
  <si>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</si>
  <si>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</si>
  <si>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</si>
  <si>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</si>
  <si>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</si>
  <si>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</si>
  <si>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</si>
  <si>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</si>
  <si>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</si>
  <si>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</si>
  <si>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</si>
  <si>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</si>
  <si>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</si>
  <si>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</si>
  <si>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</si>
  <si>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</si>
  <si>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</si>
  <si>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</si>
  <si>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</si>
  <si>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</si>
  <si>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</si>
  <si>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</si>
  <si>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</si>
  <si>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</si>
  <si>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</si>
  <si>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</si>
  <si>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</si>
  <si>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</si>
  <si>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</si>
  <si>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</si>
  <si>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</si>
  <si>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</si>
  <si>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</si>
  <si>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</si>
  <si>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</si>
  <si>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</si>
  <si>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</si>
  <si>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</si>
  <si>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</si>
  <si>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</si>
  <si>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</si>
  <si>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</si>
  <si>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</si>
  <si>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</si>
  <si>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</si>
  <si>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</si>
  <si>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</si>
  <si>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</si>
  <si>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</si>
  <si>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</si>
  <si>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</si>
  <si>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</si>
  <si>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</si>
  <si>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</si>
  <si>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</si>
  <si>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</si>
  <si>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</si>
  <si>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</si>
  <si>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</si>
  <si>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</si>
  <si>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</si>
  <si>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</si>
  <si>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</si>
  <si>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</si>
  <si>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</si>
  <si>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</si>
  <si>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</si>
  <si>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</si>
  <si>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</si>
  <si>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</si>
  <si>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</si>
  <si>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</si>
  <si>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</si>
  <si>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</si>
  <si>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</si>
  <si>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</si>
  <si>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</si>
  <si>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</si>
  <si>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</si>
  <si>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</si>
  <si>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</si>
  <si>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</si>
  <si>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</si>
  <si>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</si>
  <si>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</si>
  <si>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</si>
  <si>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</si>
  <si>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</si>
  <si>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</si>
  <si>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</si>
  <si>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</si>
  <si>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</si>
  <si>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</si>
  <si>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</si>
  <si>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</si>
  <si>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</si>
  <si>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</si>
  <si>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</si>
  <si>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</si>
  <si>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</si>
  <si>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</si>
  <si>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</si>
  <si>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</si>
  <si>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</si>
  <si>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</si>
  <si>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</si>
  <si>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</si>
  <si>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</si>
  <si>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</si>
  <si>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</si>
  <si>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</si>
  <si>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</si>
  <si>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</si>
  <si>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</si>
  <si>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</si>
  <si>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</si>
  <si>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</si>
  <si>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</si>
  <si>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</si>
  <si>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</si>
  <si>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</si>
  <si>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</si>
  <si>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</si>
  <si>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</si>
  <si>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</si>
  <si>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</si>
  <si>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</si>
  <si>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</si>
  <si>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</si>
  <si>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</si>
  <si>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</si>
  <si>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</si>
  <si>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</si>
  <si>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</si>
  <si>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</si>
  <si>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</si>
  <si>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</si>
  <si>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</si>
  <si>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</si>
  <si>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</si>
  <si>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</si>
  <si>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</si>
  <si>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</si>
  <si>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</si>
  <si>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</si>
  <si>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</si>
  <si>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</si>
  <si>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</si>
  <si>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</si>
  <si>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</si>
  <si>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</si>
  <si>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</si>
  <si>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</si>
  <si>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</si>
  <si>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</si>
  <si>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</si>
  <si>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</si>
  <si>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</si>
  <si>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</si>
  <si>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</si>
  <si>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</si>
  <si>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</si>
  <si>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</si>
  <si>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</si>
  <si>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</si>
  <si>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</si>
  <si>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</si>
  <si>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</si>
  <si>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</si>
  <si>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</si>
  <si>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</si>
  <si>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</si>
  <si>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</si>
  <si>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</si>
  <si>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</si>
  <si>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</si>
  <si>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</si>
  <si>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</si>
  <si>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</si>
  <si>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</si>
  <si>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</si>
  <si>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</si>
  <si>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</si>
  <si>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</si>
  <si>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</si>
  <si>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</si>
  <si>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</si>
  <si>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</si>
  <si>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</si>
  <si>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</si>
  <si>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</si>
  <si>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</si>
  <si>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</si>
  <si>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</si>
  <si>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</si>
  <si>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</si>
  <si>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</si>
  <si>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</si>
  <si>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</si>
  <si>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</si>
  <si>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</si>
  <si>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</si>
  <si>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</si>
  <si>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</si>
  <si>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</si>
  <si>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</si>
  <si>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</si>
  <si>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</si>
  <si>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</si>
  <si>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</si>
  <si>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</si>
  <si>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</si>
  <si>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</si>
  <si>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</si>
  <si>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</si>
  <si>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</si>
  <si>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</si>
  <si>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</si>
  <si>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</si>
  <si>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</si>
  <si>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</si>
  <si>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</si>
  <si>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</si>
  <si>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</si>
  <si>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</si>
  <si>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</si>
  <si>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</si>
  <si>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</si>
  <si>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</si>
  <si>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</si>
  <si>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</si>
  <si>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</si>
  <si>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</si>
  <si>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</si>
  <si>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</si>
  <si>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</si>
  <si>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</si>
  <si>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</si>
  <si>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</si>
  <si>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</si>
  <si>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</si>
  <si>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</si>
  <si>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</si>
  <si>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</si>
  <si>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</si>
  <si>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</si>
  <si>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</si>
  <si>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</si>
  <si>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</si>
  <si>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</si>
  <si>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</si>
  <si>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</si>
  <si>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</si>
  <si>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</si>
  <si>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</si>
  <si>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</si>
  <si>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</si>
  <si>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</si>
  <si>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</si>
  <si>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</si>
  <si>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</si>
  <si>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</si>
  <si>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</si>
  <si>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</si>
  <si>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</si>
  <si>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</si>
  <si>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</si>
  <si>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</si>
  <si>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</si>
  <si>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</si>
  <si>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</si>
  <si>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</si>
  <si>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</si>
  <si>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</si>
  <si>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</si>
  <si>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</si>
  <si>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</si>
  <si>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</si>
  <si>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</si>
  <si>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</si>
  <si>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</si>
  <si>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</si>
  <si>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</si>
  <si>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</si>
  <si>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</si>
  <si>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</si>
  <si>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</si>
  <si>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</si>
  <si>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</si>
  <si>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</si>
  <si>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</si>
  <si>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</si>
  <si>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</si>
  <si>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</si>
  <si>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</si>
  <si>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</si>
  <si>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</si>
  <si>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</si>
  <si>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</si>
  <si>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</si>
  <si>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</si>
  <si>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</si>
  <si>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</si>
  <si>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</si>
  <si>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</si>
  <si>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</si>
  <si>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</si>
  <si>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</si>
  <si>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</si>
  <si>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</si>
  <si>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</si>
  <si>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</si>
  <si>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</si>
  <si>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</si>
  <si>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</si>
  <si>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</si>
  <si>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</si>
  <si>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</si>
  <si>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</si>
  <si>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</si>
  <si>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</si>
  <si>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</si>
  <si>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</si>
  <si>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</si>
  <si>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</si>
  <si>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</si>
  <si>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</si>
  <si>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</si>
  <si>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</si>
  <si>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</si>
  <si>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</si>
  <si>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</si>
  <si>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</si>
  <si>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</si>
  <si>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</si>
  <si>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</si>
  <si>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</si>
  <si>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</si>
  <si>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</si>
  <si>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</si>
  <si>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</si>
  <si>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</si>
  <si>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</si>
  <si>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</si>
  <si>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</si>
  <si>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</si>
  <si>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</si>
  <si>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</si>
  <si>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</si>
  <si>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</si>
  <si>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</si>
  <si>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</si>
  <si>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</si>
  <si>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</si>
  <si>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</si>
  <si>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</si>
  <si>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</si>
  <si>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</si>
  <si>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</si>
  <si>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</si>
  <si>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</si>
  <si>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</si>
  <si>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</si>
  <si>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</si>
  <si>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</si>
  <si>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</si>
  <si>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</si>
  <si>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</si>
  <si>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</si>
  <si>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</si>
  <si>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</si>
  <si>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</si>
  <si>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</si>
  <si>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</si>
  <si>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</si>
  <si>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</si>
  <si>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</si>
  <si>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</si>
  <si>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</si>
  <si>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</si>
  <si>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</si>
  <si>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</si>
  <si>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</si>
  <si>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</si>
  <si>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</si>
  <si>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</si>
  <si>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</si>
  <si>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</si>
  <si>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</si>
  <si>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</si>
  <si>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</si>
  <si>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</si>
  <si>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</si>
  <si>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</si>
  <si>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</si>
  <si>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</si>
  <si>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</si>
  <si>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</si>
  <si>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</si>
  <si>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</si>
  <si>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</si>
  <si>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</si>
  <si>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</si>
  <si>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</si>
  <si>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</si>
  <si>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</si>
  <si>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</si>
  <si>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</si>
  <si>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</si>
  <si>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</si>
  <si>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</si>
  <si>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</si>
  <si>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</si>
  <si>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</si>
  <si>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</si>
  <si>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</si>
  <si>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</si>
  <si>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</si>
  <si>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</si>
  <si>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</si>
  <si>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</si>
  <si>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</si>
  <si>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</si>
  <si>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</si>
  <si>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</si>
  <si>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</si>
  <si>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</si>
  <si>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</si>
  <si>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</si>
  <si>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</si>
  <si>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</si>
  <si>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</si>
  <si>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</si>
  <si>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</si>
  <si>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</si>
  <si>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</si>
  <si>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</si>
  <si>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</si>
  <si>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</si>
  <si>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</si>
  <si>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</si>
  <si>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</si>
  <si>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</si>
  <si>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</si>
  <si>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</si>
  <si>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</si>
  <si>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</si>
  <si>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</si>
  <si>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</si>
  <si>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</si>
  <si>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</si>
  <si>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</si>
  <si>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</si>
  <si>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</si>
  <si>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</si>
  <si>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</si>
  <si>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</si>
  <si>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</si>
  <si>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</si>
  <si>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</si>
  <si>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</si>
  <si>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</si>
  <si>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</si>
  <si>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</si>
  <si>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</si>
  <si>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</si>
  <si>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</si>
  <si>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</si>
  <si>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</si>
  <si>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</si>
  <si>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</si>
  <si>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</si>
  <si>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</si>
  <si>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</si>
  <si>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</si>
  <si>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</si>
  <si>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</si>
  <si>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</si>
  <si>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</si>
  <si>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</si>
  <si>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</si>
  <si>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</si>
  <si>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</si>
  <si>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</si>
  <si>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</si>
  <si>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</si>
  <si>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</si>
  <si>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</si>
  <si>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</si>
  <si>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</si>
  <si>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</si>
  <si>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</si>
  <si>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</si>
  <si>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</si>
  <si>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</si>
  <si>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</si>
  <si>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</si>
  <si>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</si>
  <si>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</si>
  <si>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</si>
  <si>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</si>
  <si>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</si>
  <si>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</si>
  <si>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</si>
  <si>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</si>
  <si>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</si>
  <si>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</si>
  <si>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</si>
  <si>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</si>
  <si>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</si>
  <si>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</si>
  <si>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</si>
  <si>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</si>
  <si>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</si>
  <si>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</si>
  <si>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</si>
  <si>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</si>
  <si>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</si>
  <si>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</si>
  <si>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</si>
  <si>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</si>
  <si>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</si>
  <si>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</si>
  <si>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</si>
  <si>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</si>
  <si>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</si>
  <si>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</si>
  <si>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</si>
  <si>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</si>
  <si>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</si>
  <si>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</si>
  <si>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</si>
  <si>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</si>
  <si>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</si>
  <si>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</si>
  <si>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</si>
  <si>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</si>
  <si>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</si>
  <si>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</si>
  <si>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</si>
  <si>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</si>
  <si>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</si>
  <si>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</si>
  <si>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</si>
  <si>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</si>
  <si>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</si>
  <si>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</si>
  <si>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</si>
  <si>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</si>
  <si>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</si>
  <si>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</si>
  <si>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</si>
  <si>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</si>
  <si>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</si>
  <si>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</si>
  <si>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</si>
  <si>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</si>
  <si>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</si>
  <si>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</si>
  <si>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</si>
  <si>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</si>
  <si>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</si>
  <si>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</si>
  <si>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</si>
  <si>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</si>
  <si>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</si>
  <si>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</si>
  <si>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</si>
  <si>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</si>
  <si>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</si>
  <si>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</si>
  <si>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</si>
  <si>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</si>
  <si>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</si>
  <si>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</si>
  <si>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</si>
  <si>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</si>
  <si>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</si>
  <si>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</si>
  <si>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</si>
  <si>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</si>
  <si>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</si>
  <si>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</si>
  <si>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</si>
  <si>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</si>
  <si>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</si>
  <si>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</si>
  <si>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</si>
  <si>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</si>
  <si>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</si>
  <si>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</si>
  <si>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</si>
  <si>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</si>
  <si>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</si>
  <si>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</si>
  <si>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</si>
  <si>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</si>
  <si>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</si>
  <si>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</si>
  <si>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</si>
  <si>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</si>
  <si>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</si>
  <si>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</si>
  <si>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</si>
  <si>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</si>
  <si>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</si>
  <si>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</si>
  <si>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</si>
  <si>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</si>
  <si>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</si>
  <si>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</si>
  <si>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</si>
  <si>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</si>
  <si>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</si>
  <si>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</si>
  <si>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</si>
  <si>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</si>
  <si>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</si>
  <si>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</si>
  <si>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</si>
  <si>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</si>
  <si>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</si>
  <si>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</si>
  <si>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</si>
  <si>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</si>
  <si>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</si>
  <si>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</si>
  <si>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</si>
  <si>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</si>
  <si>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</si>
  <si>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</si>
  <si>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</si>
  <si>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</si>
  <si>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</si>
  <si>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</si>
  <si>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</si>
  <si>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</si>
  <si>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</si>
  <si>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</si>
  <si>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</si>
  <si>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</si>
  <si>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</si>
  <si>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</si>
  <si>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</si>
  <si>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</si>
  <si>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</si>
  <si>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</si>
  <si>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</si>
  <si>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</si>
  <si>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</si>
  <si>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</si>
  <si>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</si>
  <si>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</si>
  <si>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</si>
  <si>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</si>
  <si>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</si>
  <si>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</si>
  <si>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</si>
  <si>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</si>
  <si>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</si>
  <si>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</si>
  <si>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</si>
  <si>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</si>
  <si>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</si>
  <si>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</si>
  <si>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</si>
  <si>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</si>
  <si>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</si>
  <si>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</si>
  <si>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</si>
  <si>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</si>
  <si>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</si>
  <si>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</si>
  <si>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</si>
  <si>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</si>
  <si>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</si>
  <si>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</si>
  <si>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</si>
  <si>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</si>
  <si>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</si>
  <si>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</si>
  <si>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</si>
  <si>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</si>
  <si>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</si>
  <si>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</si>
  <si>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</si>
  <si>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</si>
  <si>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</si>
  <si>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</si>
  <si>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</si>
  <si>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</si>
  <si>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</si>
  <si>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</si>
  <si>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</si>
  <si>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</si>
  <si>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</si>
  <si>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</si>
  <si>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</si>
  <si>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</si>
  <si>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</si>
  <si>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</si>
  <si>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</si>
  <si>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</si>
  <si>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</si>
  <si>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</si>
  <si>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</si>
  <si>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</si>
  <si>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</si>
  <si>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</si>
  <si>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</si>
  <si>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</si>
  <si>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</si>
  <si>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</si>
  <si>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</si>
  <si>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</si>
  <si>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</si>
  <si>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</si>
  <si>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</si>
  <si>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</si>
  <si>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</si>
  <si>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</si>
  <si>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</si>
  <si>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</si>
  <si>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</si>
  <si>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</si>
  <si>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</si>
  <si>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</si>
  <si>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</si>
  <si>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</si>
  <si>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</si>
  <si>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</si>
  <si>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</si>
  <si>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</si>
  <si>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</si>
  <si>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</si>
  <si>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</si>
  <si>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</si>
  <si>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</si>
  <si>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</si>
  <si>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</si>
  <si>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</si>
  <si>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</si>
  <si>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</si>
  <si>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</si>
  <si>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</si>
  <si>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</si>
  <si>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</si>
  <si>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</si>
  <si>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</si>
  <si>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</si>
  <si>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</si>
  <si>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</si>
  <si>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</si>
  <si>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</si>
  <si>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</si>
  <si>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</si>
  <si>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</si>
  <si>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</si>
  <si>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</si>
  <si>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</si>
  <si>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</si>
  <si>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</si>
  <si>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</si>
  <si>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</si>
  <si>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</si>
  <si>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</si>
  <si>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</si>
  <si>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</si>
  <si>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</si>
  <si>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</si>
  <si>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</si>
  <si>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</si>
  <si>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</si>
  <si>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</si>
  <si>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</si>
  <si>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</si>
  <si>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</si>
  <si>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</si>
  <si>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</si>
  <si>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</si>
  <si>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</si>
  <si>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</si>
  <si>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</si>
  <si>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</si>
  <si>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</si>
  <si>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</si>
  <si>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</si>
  <si>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</si>
  <si>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</si>
  <si>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</si>
  <si>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</si>
  <si>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</si>
  <si>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</si>
  <si>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</si>
  <si>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</si>
  <si>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</si>
  <si>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</si>
  <si>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</si>
  <si>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</si>
  <si>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</si>
  <si>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</si>
  <si>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</si>
  <si>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</si>
  <si>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</si>
  <si>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</si>
  <si>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</si>
  <si>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</si>
  <si>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</si>
  <si>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</si>
  <si>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</si>
  <si>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</si>
  <si>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</si>
  <si>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</si>
  <si>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</si>
  <si>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</si>
  <si>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</si>
  <si>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</si>
  <si>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</si>
  <si>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</si>
  <si>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</si>
  <si>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</si>
  <si>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</si>
  <si>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</si>
  <si>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</si>
  <si>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</si>
  <si>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</si>
  <si>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</si>
  <si>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</si>
  <si>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</si>
  <si>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</si>
  <si>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</si>
  <si>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</si>
  <si>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</si>
  <si>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</si>
  <si>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</si>
  <si>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</si>
  <si>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</si>
  <si>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</si>
  <si>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</si>
  <si>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</si>
  <si>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</si>
  <si>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</si>
  <si>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</si>
  <si>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</si>
  <si>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</si>
  <si>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</si>
  <si>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</si>
  <si>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</si>
  <si>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</si>
  <si>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</si>
  <si>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</si>
  <si>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</si>
  <si>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</si>
  <si>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</si>
  <si>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</si>
  <si>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</si>
  <si>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</si>
  <si>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</si>
  <si>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</si>
  <si>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</si>
  <si>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</si>
  <si>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</si>
  <si>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</si>
  <si>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</si>
  <si>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</si>
  <si>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</si>
  <si>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</si>
  <si>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</si>
  <si>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</si>
  <si>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</si>
  <si>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</si>
  <si>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</si>
  <si>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</si>
  <si>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</si>
  <si>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</si>
  <si>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</si>
  <si>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</si>
  <si>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</si>
  <si>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</si>
  <si>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</si>
  <si>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</si>
  <si>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</si>
  <si>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</si>
  <si>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</si>
  <si>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</si>
  <si>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</si>
  <si>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</si>
  <si>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</si>
  <si>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</si>
  <si>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</si>
  <si>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</si>
  <si>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</si>
  <si>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</si>
  <si>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</si>
  <si>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</si>
  <si>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</si>
  <si>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</si>
  <si>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</si>
  <si>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</si>
  <si>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</si>
  <si>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</si>
  <si>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</si>
  <si>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</si>
  <si>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</si>
  <si>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</si>
  <si>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</si>
  <si>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</si>
  <si>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</si>
  <si>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</si>
  <si>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</si>
  <si>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</si>
  <si>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</si>
  <si>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</si>
  <si>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</si>
  <si>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</si>
  <si>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</si>
  <si>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</si>
  <si>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</si>
  <si>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</si>
  <si>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</si>
  <si>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</si>
  <si>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</si>
  <si>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</si>
  <si>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</si>
  <si>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</si>
  <si>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</si>
  <si>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</si>
  <si>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</si>
  <si>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</si>
  <si>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</si>
  <si>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</si>
  <si>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</si>
  <si>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</si>
  <si>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</si>
  <si>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</si>
  <si>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</si>
  <si>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</si>
  <si>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</si>
  <si>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</si>
  <si>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</si>
  <si>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</si>
  <si>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</si>
  <si>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</si>
  <si>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</si>
  <si>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</si>
  <si>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</si>
  <si>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</si>
  <si>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</si>
  <si>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</si>
  <si>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</si>
  <si>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</si>
  <si>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</si>
  <si>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</si>
  <si>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</si>
  <si>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</si>
  <si>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</si>
  <si>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</si>
  <si>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</si>
  <si>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</si>
  <si>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</si>
  <si>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</si>
  <si>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</si>
  <si>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</si>
  <si>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</si>
  <si>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</si>
  <si>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</si>
  <si>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</si>
  <si>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</si>
  <si>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</si>
  <si>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</si>
  <si>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</si>
  <si>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</si>
  <si>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</si>
  <si>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</si>
  <si>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</si>
  <si>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</si>
  <si>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</si>
  <si>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</si>
  <si>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</si>
  <si>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</si>
  <si>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</si>
  <si>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</si>
  <si>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</si>
  <si>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</si>
  <si>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</si>
  <si>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</si>
  <si>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</si>
  <si>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</si>
  <si>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</si>
  <si>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</si>
  <si>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</si>
  <si>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</si>
  <si>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</si>
  <si>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</si>
  <si>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</si>
  <si>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</si>
  <si>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</si>
  <si>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</si>
  <si>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</si>
  <si>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</si>
  <si>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</si>
  <si>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</si>
  <si>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</si>
  <si>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</si>
  <si>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</si>
  <si>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</si>
  <si>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</si>
  <si>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</si>
  <si>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</si>
  <si>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</si>
  <si>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</si>
  <si>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</si>
  <si>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</si>
  <si>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</si>
  <si>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</si>
  <si>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</si>
  <si>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</si>
  <si>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</si>
  <si>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</si>
  <si>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</si>
  <si>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</si>
  <si>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</si>
  <si>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</si>
  <si>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</si>
  <si>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</si>
  <si>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</si>
  <si>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</si>
  <si>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</si>
  <si>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</si>
  <si>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</si>
  <si>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</si>
  <si>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</si>
  <si>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</si>
  <si>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</si>
  <si>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</si>
  <si>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</si>
  <si>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</si>
  <si>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</si>
  <si>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</si>
  <si>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</si>
  <si>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</si>
  <si>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</si>
  <si>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</si>
  <si>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</si>
  <si>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</si>
  <si>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</si>
  <si>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</si>
  <si>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</si>
  <si>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</si>
  <si>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</si>
  <si>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</si>
  <si>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</si>
  <si>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</si>
  <si>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</si>
  <si>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</si>
  <si>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</si>
  <si>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</si>
  <si>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</si>
  <si>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</si>
  <si>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</si>
  <si>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</si>
  <si>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</si>
  <si>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</si>
  <si>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</si>
  <si>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</si>
  <si>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</si>
  <si>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</si>
  <si>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</si>
  <si>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</si>
  <si>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</si>
  <si>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</si>
  <si>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</si>
  <si>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</si>
  <si>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</si>
  <si>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</si>
  <si>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</si>
  <si>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</si>
  <si>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</si>
  <si>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</si>
  <si>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</si>
  <si>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</si>
  <si>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</si>
  <si>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</si>
  <si>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</si>
  <si>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</si>
  <si>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</si>
  <si>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</si>
  <si>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</si>
  <si>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</si>
  <si>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</si>
  <si>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</si>
  <si>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</si>
  <si>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</si>
  <si>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</si>
  <si>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</si>
  <si>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</si>
  <si>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</si>
  <si>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</si>
  <si>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</si>
  <si>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</si>
  <si>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</si>
  <si>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</si>
  <si>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</si>
  <si>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</si>
  <si>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</si>
  <si>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</si>
  <si>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</si>
  <si>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</si>
  <si>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</si>
  <si>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</si>
  <si>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</si>
  <si>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</si>
  <si>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</si>
  <si>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</si>
  <si>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</si>
  <si>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</si>
  <si>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</si>
  <si>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</si>
  <si>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</si>
  <si>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</si>
  <si>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</si>
  <si>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</si>
  <si>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</si>
  <si>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</si>
  <si>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</si>
  <si>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</si>
  <si>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</si>
  <si>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</si>
  <si>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</si>
  <si>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</si>
  <si>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</si>
  <si>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</si>
  <si>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</si>
  <si>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</si>
  <si>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</si>
  <si>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</si>
  <si>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</si>
  <si>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</si>
  <si>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</si>
  <si>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</si>
  <si>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</si>
  <si>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</si>
  <si>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</si>
  <si>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</si>
  <si>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</si>
  <si>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</si>
  <si>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</si>
  <si>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</si>
  <si>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</si>
  <si>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</si>
  <si>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</si>
  <si>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</si>
  <si>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</si>
  <si>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</si>
  <si>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</si>
  <si>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</si>
  <si>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</si>
  <si>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</si>
  <si>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</si>
  <si>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</si>
  <si>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</si>
  <si>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</si>
  <si>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</si>
  <si>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</si>
  <si>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</si>
  <si>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</si>
  <si>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</si>
  <si>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</si>
  <si>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</si>
  <si>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</si>
  <si>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</si>
  <si>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</si>
  <si>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</si>
  <si>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</si>
  <si>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</si>
  <si>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</si>
  <si>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</si>
  <si>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</si>
  <si>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</si>
  <si>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</si>
  <si>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</si>
  <si>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</si>
  <si>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</si>
  <si>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</si>
  <si>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</si>
  <si>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</si>
  <si>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</si>
  <si>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</si>
  <si>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</si>
  <si>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</si>
  <si>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</si>
  <si>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</si>
  <si>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</si>
  <si>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</si>
  <si>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</si>
  <si>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</si>
  <si>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</si>
  <si>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</si>
  <si>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</si>
  <si>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</si>
  <si>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</si>
  <si>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</si>
  <si>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</si>
  <si>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</si>
  <si>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</si>
  <si>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</si>
  <si>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</si>
  <si>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</si>
  <si>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</si>
  <si>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</si>
  <si>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</si>
  <si>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</si>
  <si>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</si>
  <si>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</si>
  <si>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</si>
  <si>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</si>
  <si>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</si>
  <si>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</si>
  <si>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</si>
  <si>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</si>
  <si>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</si>
  <si>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</si>
  <si>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</si>
  <si>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</si>
  <si>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</si>
  <si>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</si>
  <si>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</si>
  <si>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</si>
  <si>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</si>
  <si>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</si>
  <si>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</si>
  <si>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</si>
  <si>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</si>
  <si>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</si>
  <si>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</si>
  <si>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</si>
  <si>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</si>
  <si>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</si>
  <si>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</si>
  <si>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</si>
  <si>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</si>
  <si>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</si>
  <si>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</si>
  <si>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</si>
  <si>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</si>
  <si>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</si>
  <si>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</si>
  <si>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</si>
  <si>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</si>
  <si>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</si>
  <si>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</si>
  <si>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</si>
  <si>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</si>
  <si>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</si>
  <si>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</si>
  <si>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</si>
  <si>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</si>
  <si>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</si>
  <si>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</si>
  <si>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</si>
  <si>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</si>
  <si>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</si>
  <si>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</si>
  <si>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</si>
  <si>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</si>
  <si>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</si>
  <si>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</si>
  <si>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</si>
  <si>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</si>
  <si>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</si>
  <si>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</si>
  <si>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</si>
  <si>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</si>
  <si>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</si>
  <si>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</si>
  <si>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</si>
  <si>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</si>
  <si>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</si>
  <si>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</si>
  <si>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</si>
  <si>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</si>
  <si>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</si>
  <si>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</si>
  <si>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</si>
  <si>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</si>
  <si>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</si>
  <si>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</si>
  <si>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</si>
  <si>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</si>
  <si>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</si>
  <si>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</si>
  <si>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</si>
  <si>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</si>
  <si>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</si>
  <si>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</si>
  <si>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</si>
  <si>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</si>
  <si>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</si>
  <si>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</si>
  <si>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</si>
  <si>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</si>
  <si>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</si>
  <si>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</si>
  <si>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</si>
  <si>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</si>
  <si>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</si>
  <si>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</si>
  <si>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</si>
  <si>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</si>
  <si>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</si>
  <si>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</si>
  <si>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</si>
  <si>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</si>
  <si>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</si>
  <si>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</si>
  <si>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</si>
  <si>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</si>
  <si>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</si>
  <si>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</si>
  <si>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</si>
  <si>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</si>
  <si>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</si>
  <si>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</si>
  <si>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</si>
  <si>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</si>
  <si>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</si>
  <si>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</si>
  <si>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</si>
  <si>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</si>
  <si>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</si>
  <si>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</si>
  <si>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</si>
  <si>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</si>
  <si>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</si>
  <si>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</si>
  <si>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</si>
  <si>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</si>
  <si>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</si>
  <si>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</si>
  <si>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</si>
  <si>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</si>
  <si>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</si>
  <si>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</si>
  <si>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</si>
  <si>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</si>
  <si>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</si>
  <si>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</si>
  <si>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</si>
  <si>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</si>
  <si>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</si>
  <si>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</si>
  <si>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</si>
  <si>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</si>
  <si>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</si>
  <si>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</si>
  <si>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</si>
  <si>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</si>
  <si>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</si>
  <si>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</si>
  <si>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</si>
  <si>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</si>
  <si>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</si>
  <si>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</si>
  <si>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</si>
  <si>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</si>
  <si>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</si>
  <si>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</si>
  <si>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</si>
  <si>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</si>
  <si>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</si>
  <si>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</si>
  <si>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</si>
  <si>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</si>
  <si>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</si>
  <si>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</si>
  <si>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</si>
  <si>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</si>
  <si>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</si>
  <si>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</si>
  <si>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</si>
  <si>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</si>
  <si>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</si>
  <si>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</si>
  <si>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</si>
  <si>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</si>
  <si>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</si>
  <si>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</si>
  <si>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</si>
  <si>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</si>
  <si>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</si>
  <si>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</si>
  <si>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</si>
  <si>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</si>
  <si>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</si>
  <si>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</si>
  <si>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</si>
  <si>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</si>
  <si>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</si>
  <si>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</si>
  <si>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</si>
  <si>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</si>
  <si>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</si>
  <si>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</si>
  <si>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</si>
  <si>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</si>
  <si>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</si>
  <si>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</si>
  <si>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</si>
  <si>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</si>
  <si>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</si>
  <si>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</si>
  <si>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</si>
  <si>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</si>
  <si>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</si>
  <si>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</si>
  <si>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</si>
  <si>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</si>
  <si>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</si>
  <si>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</si>
  <si>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</si>
  <si>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</si>
  <si>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</si>
  <si>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</si>
  <si>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</si>
  <si>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</si>
  <si>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</si>
  <si>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</si>
  <si>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</si>
  <si>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</si>
  <si>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</si>
  <si>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</si>
  <si>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</si>
  <si>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</si>
  <si>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</si>
  <si>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</si>
  <si>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</si>
  <si>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</si>
  <si>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</si>
  <si>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</si>
  <si>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</si>
  <si>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</si>
  <si>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</si>
  <si>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</si>
  <si>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</si>
  <si>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</si>
  <si>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</si>
  <si>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</si>
  <si>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</si>
  <si>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</si>
  <si>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</si>
  <si>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</si>
  <si>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</si>
  <si>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</si>
  <si>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</si>
  <si>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</si>
  <si>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</si>
  <si>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</si>
  <si>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</si>
  <si>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</si>
  <si>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</si>
  <si>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</si>
  <si>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</si>
  <si>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</si>
  <si>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</si>
  <si>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</si>
  <si>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</si>
  <si>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</si>
  <si>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</si>
  <si>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</si>
  <si>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</si>
  <si>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</si>
  <si>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</si>
  <si>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</si>
  <si>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</si>
  <si>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</si>
  <si>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</si>
  <si>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</si>
  <si>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</si>
  <si>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</si>
  <si>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</si>
  <si>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</si>
  <si>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</si>
  <si>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</si>
  <si>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</si>
  <si>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</si>
  <si>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</si>
  <si>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</si>
  <si>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</si>
  <si>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</si>
  <si>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</si>
  <si>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</si>
  <si>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</si>
  <si>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</si>
  <si>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</si>
  <si>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</si>
  <si>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</si>
  <si>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</si>
  <si>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</si>
  <si>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</si>
  <si>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</si>
  <si>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</si>
  <si>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</si>
  <si>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</si>
  <si>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</si>
  <si>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</si>
  <si>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</si>
  <si>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</si>
  <si>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</si>
  <si>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</si>
  <si>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</si>
  <si>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</si>
  <si>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</si>
  <si>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</si>
  <si>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</si>
  <si>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</si>
  <si>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</si>
  <si>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</si>
  <si>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</si>
  <si>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</si>
  <si>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</si>
  <si>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</si>
  <si>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</si>
  <si>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</si>
  <si>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</si>
  <si>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</si>
  <si>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</si>
  <si>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</si>
  <si>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</si>
  <si>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</si>
  <si>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</si>
  <si>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</si>
  <si>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</si>
  <si>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</si>
  <si>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</si>
  <si>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</si>
  <si>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</si>
  <si>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</si>
  <si>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</si>
  <si>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</si>
  <si>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</si>
  <si>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</si>
  <si>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</si>
  <si>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</si>
  <si>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</si>
  <si>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</si>
  <si>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</si>
  <si>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</si>
  <si>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</si>
  <si>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</si>
  <si>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</si>
  <si>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</si>
  <si>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</si>
  <si>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</si>
  <si>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</si>
  <si>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</si>
  <si>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</si>
  <si>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</si>
  <si>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</si>
  <si>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</si>
  <si>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</si>
  <si>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</si>
  <si>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</si>
  <si>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</si>
  <si>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</si>
  <si>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</si>
  <si>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</si>
  <si>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</si>
  <si>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</si>
  <si>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</si>
  <si>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</si>
  <si>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</si>
  <si>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</si>
  <si>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</si>
  <si>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</si>
  <si>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</si>
  <si>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</si>
  <si>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</si>
  <si>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</si>
  <si>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</si>
  <si>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</si>
  <si>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</si>
  <si>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</si>
  <si>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</si>
  <si>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</si>
  <si>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</si>
  <si>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</si>
  <si>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</si>
  <si>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</si>
  <si>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</si>
  <si>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</si>
  <si>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</si>
  <si>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</si>
  <si>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</si>
  <si>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</si>
  <si>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</si>
  <si>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</si>
  <si>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</si>
  <si>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</si>
  <si>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</si>
  <si>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</si>
  <si>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</si>
  <si>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</si>
  <si>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</si>
  <si>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</si>
  <si>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</si>
  <si>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</si>
  <si>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</si>
  <si>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</si>
  <si>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</si>
  <si>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</si>
  <si>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</si>
  <si>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</si>
  <si>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</si>
  <si>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</si>
  <si>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</si>
  <si>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</si>
  <si>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</si>
  <si>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</si>
  <si>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</si>
  <si>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</si>
  <si>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</si>
  <si>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</si>
  <si>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</si>
  <si>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</si>
  <si>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</si>
  <si>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</si>
  <si>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</si>
  <si>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</si>
  <si>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</si>
  <si>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</si>
  <si>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</si>
  <si>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</si>
  <si>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</si>
  <si>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</si>
  <si>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</si>
  <si>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</si>
  <si>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</si>
  <si>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</si>
  <si>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</si>
  <si>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</si>
  <si>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</si>
  <si>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</si>
  <si>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</si>
  <si>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</si>
  <si>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</si>
  <si>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</si>
  <si>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</si>
  <si>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</si>
  <si>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</si>
  <si>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</si>
  <si>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</si>
  <si>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</si>
  <si>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</si>
  <si>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</si>
  <si>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</si>
  <si>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</si>
  <si>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</si>
  <si>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</si>
  <si>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</si>
  <si>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</si>
  <si>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</si>
  <si>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</si>
  <si>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</si>
  <si>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</si>
  <si>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</si>
  <si>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</si>
  <si>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</si>
  <si>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</si>
  <si>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</si>
  <si>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</si>
  <si>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</si>
  <si>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</si>
  <si>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</si>
  <si>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</si>
  <si>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</si>
  <si>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</si>
  <si>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</si>
  <si>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</si>
  <si>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</si>
  <si>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</si>
  <si>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</si>
  <si>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</si>
  <si>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</si>
  <si>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</si>
  <si>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</si>
  <si>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</si>
  <si>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</si>
  <si>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</si>
  <si>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</si>
  <si>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</si>
  <si>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</si>
  <si>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</si>
  <si>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</si>
  <si>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</si>
  <si>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</si>
  <si>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</si>
  <si>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</si>
  <si>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</si>
  <si>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</si>
  <si>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</si>
  <si>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</si>
  <si>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</si>
  <si>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</si>
  <si>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</si>
  <si>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</si>
  <si>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</si>
  <si>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</si>
  <si>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</si>
  <si>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</si>
  <si>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</si>
  <si>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</si>
  <si>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</si>
  <si>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</si>
  <si>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</si>
  <si>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</si>
  <si>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</si>
  <si>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</si>
  <si>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</si>
  <si>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</si>
  <si>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</si>
  <si>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</si>
  <si>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</si>
  <si>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</si>
  <si>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</si>
  <si>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</si>
  <si>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</si>
  <si>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</si>
  <si>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</si>
  <si>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</si>
  <si>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</si>
  <si>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</si>
  <si>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</si>
  <si>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</si>
  <si>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</si>
  <si>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</si>
  <si>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</si>
  <si>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</si>
  <si>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</si>
  <si>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</si>
  <si>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</si>
  <si>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</si>
  <si>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</si>
  <si>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</si>
  <si>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</si>
  <si>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</si>
  <si>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</si>
  <si>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</si>
  <si>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</si>
  <si>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</si>
  <si>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</si>
  <si>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</si>
  <si>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</si>
  <si>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</si>
  <si>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</si>
  <si>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</si>
  <si>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</si>
  <si>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</si>
  <si>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</si>
  <si>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</si>
  <si>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</si>
  <si>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</si>
  <si>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</si>
  <si>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</si>
  <si>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</si>
  <si>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</si>
  <si>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</si>
  <si>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</si>
  <si>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</si>
  <si>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</si>
  <si>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</si>
  <si>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</si>
  <si>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</si>
  <si>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</si>
  <si>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</si>
  <si>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</si>
  <si>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</si>
  <si>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</si>
  <si>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</si>
  <si>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</si>
  <si>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</si>
  <si>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</si>
  <si>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</si>
  <si>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</si>
  <si>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</si>
  <si>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</si>
  <si>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</si>
  <si>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</si>
  <si>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</si>
  <si>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</si>
  <si>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</si>
  <si>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</si>
  <si>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</si>
  <si>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</si>
  <si>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</si>
  <si>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</si>
  <si>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</si>
  <si>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</si>
  <si>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</si>
  <si>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</si>
  <si>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</si>
  <si>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</si>
  <si>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</si>
  <si>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</si>
  <si>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</si>
  <si>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</si>
  <si>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</si>
  <si>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</si>
  <si>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</si>
  <si>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</si>
  <si>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</si>
  <si>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</si>
  <si>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</si>
  <si>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</si>
  <si>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</si>
  <si>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</si>
  <si>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</si>
  <si>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</si>
  <si>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</si>
  <si>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</si>
  <si>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</si>
  <si>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</si>
  <si>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</si>
  <si>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</si>
  <si>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</si>
  <si>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</si>
  <si>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</si>
  <si>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</si>
  <si>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</si>
  <si>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</si>
  <si>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</si>
  <si>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</si>
  <si>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</si>
  <si>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</si>
  <si>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</si>
  <si>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</si>
  <si>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</si>
  <si>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</si>
  <si>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</si>
  <si>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</si>
  <si>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</si>
  <si>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</si>
  <si>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</si>
  <si>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</si>
  <si>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</si>
  <si>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</si>
  <si>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</si>
  <si>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</si>
  <si>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</si>
  <si>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</si>
  <si>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</si>
  <si>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</si>
  <si>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</si>
  <si>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</si>
  <si>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</si>
  <si>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</si>
  <si>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</si>
  <si>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</si>
  <si>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</si>
  <si>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</si>
  <si>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</si>
  <si>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</si>
  <si>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</si>
  <si>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</si>
  <si>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</si>
  <si>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</si>
  <si>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</si>
  <si>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</si>
  <si>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</si>
  <si>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</si>
  <si>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</si>
  <si>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</si>
  <si>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</si>
  <si>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</si>
  <si>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</si>
  <si>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</si>
  <si>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</si>
  <si>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</si>
  <si>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</si>
  <si>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</si>
  <si>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</si>
  <si>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</si>
  <si>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</si>
  <si>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</si>
  <si>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</si>
  <si>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</si>
  <si>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</si>
  <si>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</si>
  <si>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</si>
  <si>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</si>
  <si>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</si>
  <si>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</si>
  <si>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</si>
  <si>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</si>
  <si>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</si>
  <si>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</si>
  <si>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</si>
  <si>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</si>
  <si>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</si>
  <si>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</si>
  <si>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</si>
  <si>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</si>
  <si>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</si>
  <si>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</si>
  <si>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</si>
  <si>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</si>
  <si>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</si>
  <si>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</si>
  <si>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</si>
  <si>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</si>
  <si>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</si>
  <si>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</si>
  <si>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</si>
  <si>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</si>
  <si>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</si>
  <si>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</si>
  <si>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</si>
  <si>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</si>
  <si>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</si>
  <si>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</si>
  <si>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</si>
  <si>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</si>
  <si>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</si>
  <si>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</si>
  <si>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</si>
  <si>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</si>
  <si>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</si>
  <si>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</si>
  <si>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</si>
  <si>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</si>
  <si>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</si>
  <si>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</si>
  <si>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</si>
  <si>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</si>
  <si>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</si>
  <si>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</si>
  <si>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</si>
  <si>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</si>
  <si>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</si>
  <si>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</si>
  <si>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</si>
  <si>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</si>
  <si>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</si>
  <si>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</si>
  <si>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</si>
  <si>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</si>
  <si>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</si>
  <si>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</si>
  <si>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</si>
  <si>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</si>
  <si>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</si>
  <si>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</si>
  <si>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</si>
  <si>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</si>
  <si>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</si>
  <si>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</si>
  <si>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</si>
  <si>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</si>
  <si>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</si>
  <si>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</si>
  <si>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</si>
  <si>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</si>
  <si>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</si>
  <si>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</si>
  <si>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</si>
  <si>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</si>
  <si>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</si>
  <si>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</si>
  <si>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</si>
  <si>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</si>
  <si>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</si>
  <si>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</si>
  <si>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</si>
  <si>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</si>
  <si>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</si>
  <si>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</si>
  <si>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</si>
  <si>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</si>
  <si>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</si>
  <si>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</si>
  <si>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</si>
  <si>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</si>
  <si>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</si>
  <si>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</si>
  <si>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</si>
  <si>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</si>
  <si>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</si>
  <si>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</si>
  <si>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</si>
  <si>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</si>
  <si>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</si>
  <si>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</si>
  <si>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</si>
  <si>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</si>
  <si>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</si>
  <si>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</si>
  <si>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</si>
  <si>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</si>
  <si>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</si>
  <si>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</si>
  <si>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</si>
  <si>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</si>
  <si>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</si>
  <si>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</si>
  <si>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</si>
  <si>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</si>
  <si>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</si>
  <si>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</si>
  <si>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</si>
  <si>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</si>
  <si>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</si>
  <si>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</si>
  <si>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</si>
  <si>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</si>
  <si>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</si>
  <si>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</si>
  <si>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</si>
  <si>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</si>
  <si>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</si>
  <si>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</si>
  <si>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</si>
  <si>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</si>
  <si>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</si>
  <si>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</si>
  <si>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</si>
  <si>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</si>
  <si>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</si>
  <si>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</si>
  <si>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</si>
  <si>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</si>
  <si>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</si>
  <si>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</si>
  <si>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</si>
  <si>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</si>
  <si>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</si>
  <si>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</si>
  <si>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</si>
  <si>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</si>
  <si>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</si>
  <si>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</si>
  <si>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</si>
  <si>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</si>
  <si>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</si>
  <si>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</si>
  <si>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</si>
  <si>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</si>
  <si>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</si>
  <si>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</si>
  <si>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</si>
  <si>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</si>
  <si>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</si>
  <si>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</si>
  <si>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</si>
  <si>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</si>
  <si>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</si>
  <si>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</si>
  <si>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</si>
  <si>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</si>
  <si>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</si>
  <si>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</si>
  <si>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</si>
  <si>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</si>
  <si>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</si>
  <si>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</si>
  <si>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</si>
  <si>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</si>
  <si>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</si>
  <si>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</si>
  <si>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</si>
  <si>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</si>
  <si>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</si>
  <si>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</si>
  <si>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</si>
  <si>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</si>
  <si>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</si>
  <si>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</si>
  <si>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</si>
  <si>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</si>
  <si>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</si>
  <si>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</si>
  <si>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</si>
  <si>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</si>
  <si>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</si>
  <si>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</si>
  <si>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</si>
  <si>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</si>
  <si>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</si>
  <si>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</si>
  <si>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</si>
  <si>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</si>
  <si>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</si>
  <si>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</si>
  <si>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</si>
  <si>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</si>
  <si>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</si>
  <si>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</si>
  <si>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</si>
  <si>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</si>
  <si>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</si>
  <si>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</si>
  <si>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</si>
  <si>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</si>
  <si>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</si>
  <si>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</si>
  <si>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</si>
  <si>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</si>
  <si>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</si>
  <si>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</si>
  <si>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</si>
  <si>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</si>
  <si>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</si>
  <si>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</si>
  <si>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</si>
  <si>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</si>
  <si>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</si>
  <si>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</si>
  <si>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</si>
  <si>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</si>
  <si>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</si>
  <si>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</si>
  <si>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</si>
  <si>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</si>
  <si>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</si>
  <si>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</si>
  <si>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</si>
  <si>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</si>
  <si>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</si>
  <si>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</si>
  <si>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</si>
  <si>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</si>
  <si>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</si>
  <si>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</si>
  <si>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</si>
  <si>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</si>
  <si>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</si>
  <si>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</si>
  <si>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</si>
  <si>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</si>
  <si>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</si>
  <si>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</si>
  <si>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</si>
  <si>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</si>
  <si>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</si>
  <si>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</si>
  <si>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</si>
  <si>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</si>
  <si>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</si>
  <si>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</si>
  <si>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</si>
  <si>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</si>
  <si>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</si>
  <si>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</si>
  <si>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</si>
  <si>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</si>
  <si>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</si>
  <si>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</si>
  <si>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</si>
  <si>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</si>
  <si>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</si>
  <si>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</si>
  <si>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</si>
  <si>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</si>
  <si>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</si>
  <si>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</si>
  <si>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</si>
  <si>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</si>
  <si>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</si>
  <si>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</si>
  <si>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</si>
  <si>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</si>
  <si>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</si>
  <si>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</si>
  <si>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</si>
  <si>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</si>
  <si>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</si>
  <si>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</si>
  <si>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</si>
  <si>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</si>
  <si>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</si>
  <si>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</si>
  <si>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</si>
  <si>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</si>
  <si>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</si>
  <si>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</si>
  <si>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</si>
  <si>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</si>
  <si>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</si>
  <si>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</si>
  <si>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</si>
  <si>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</si>
  <si>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</si>
  <si>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</si>
  <si>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</si>
  <si>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</si>
  <si>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</si>
  <si>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</si>
  <si>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</si>
  <si>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</si>
  <si>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</si>
  <si>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</si>
  <si>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</si>
  <si>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</si>
  <si>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</si>
  <si>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</si>
  <si>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</si>
  <si>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</si>
  <si>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</si>
  <si>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</si>
  <si>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</si>
  <si>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</si>
  <si>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</si>
  <si>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</si>
  <si>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</si>
  <si>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</si>
  <si>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</si>
  <si>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</si>
  <si>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</si>
  <si>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</si>
  <si>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</si>
  <si>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</si>
  <si>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</si>
  <si>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</si>
  <si>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</si>
  <si>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</si>
  <si>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</si>
  <si>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</si>
  <si>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</si>
  <si>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</si>
  <si>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</si>
  <si>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</si>
  <si>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</si>
  <si>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</si>
  <si>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</si>
  <si>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</si>
  <si>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</si>
  <si>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</si>
  <si>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</si>
  <si>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</si>
  <si>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</si>
  <si>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</si>
  <si>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</si>
  <si>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</si>
  <si>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</si>
  <si>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</si>
  <si>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</si>
  <si>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</si>
  <si>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</si>
  <si>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</si>
  <si>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</si>
  <si>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</si>
  <si>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</si>
  <si>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</si>
  <si>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</si>
  <si>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</si>
  <si>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</si>
  <si>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</si>
  <si>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</si>
  <si>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</si>
  <si>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</si>
  <si>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</si>
  <si>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</si>
  <si>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</si>
  <si>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</si>
  <si>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</si>
  <si>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</si>
  <si>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</si>
  <si>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</si>
  <si>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</si>
  <si>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</si>
  <si>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</si>
  <si>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</si>
  <si>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</si>
  <si>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</si>
  <si>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</si>
  <si>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</si>
  <si>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</si>
  <si>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</si>
  <si>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</si>
  <si>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</si>
  <si>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</si>
  <si>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</si>
  <si>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</si>
  <si>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</si>
  <si>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</si>
  <si>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</si>
  <si>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</si>
  <si>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</si>
  <si>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</si>
  <si>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</si>
  <si>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</si>
  <si>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</si>
  <si>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</si>
  <si>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</si>
  <si>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</si>
  <si>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</si>
  <si>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</si>
  <si>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</si>
  <si>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</si>
  <si>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</si>
  <si>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</si>
  <si>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</si>
  <si>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</si>
  <si>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</si>
  <si>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</si>
  <si>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</si>
  <si>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</si>
  <si>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</si>
  <si>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</si>
  <si>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</si>
  <si>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</si>
  <si>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</si>
  <si>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</si>
  <si>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</si>
  <si>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</si>
  <si>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</si>
  <si>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</si>
  <si>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</si>
  <si>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</si>
  <si>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</si>
  <si>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</si>
  <si>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</si>
  <si>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</si>
  <si>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</si>
  <si>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</si>
  <si>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</si>
  <si>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</si>
  <si>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</si>
  <si>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</si>
  <si>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</si>
  <si>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</si>
  <si>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</si>
  <si>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</si>
  <si>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</si>
  <si>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</si>
  <si>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</si>
  <si>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</si>
  <si>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</si>
  <si>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</si>
  <si>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</si>
  <si>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</si>
  <si>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</si>
  <si>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</si>
  <si>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</si>
  <si>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</si>
  <si>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</si>
  <si>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</si>
  <si>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</si>
  <si>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</si>
  <si>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</si>
  <si>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</si>
  <si>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</si>
  <si>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</si>
  <si>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</si>
  <si>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</si>
  <si>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</si>
  <si>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</si>
  <si>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</si>
  <si>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</si>
  <si>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</si>
  <si>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</si>
  <si>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</si>
  <si>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</si>
  <si>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</si>
  <si>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</si>
  <si>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</si>
  <si>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</si>
  <si>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</si>
  <si>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</si>
  <si>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</si>
  <si>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</si>
  <si>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</si>
  <si>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</si>
  <si>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</si>
  <si>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</si>
  <si>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</si>
  <si>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</si>
  <si>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</si>
  <si>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</si>
  <si>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</si>
  <si>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</si>
  <si>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</si>
  <si>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</si>
  <si>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</si>
  <si>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</si>
  <si>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</si>
  <si>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</si>
  <si>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</si>
  <si>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</si>
  <si>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</si>
  <si>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</si>
  <si>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</si>
  <si>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</si>
  <si>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</si>
  <si>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</si>
  <si>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</si>
  <si>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</si>
  <si>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</si>
  <si>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</si>
  <si>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</si>
  <si>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</si>
  <si>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</si>
  <si>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</si>
  <si>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</si>
  <si>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</si>
  <si>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</si>
  <si>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</si>
  <si>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</si>
  <si>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</si>
  <si>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</si>
  <si>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</si>
  <si>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</si>
  <si>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</si>
  <si>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</si>
  <si>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</si>
  <si>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</si>
  <si>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</si>
  <si>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</si>
  <si>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</si>
  <si>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</si>
  <si>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</si>
  <si>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</si>
  <si>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</si>
  <si>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</si>
  <si>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</si>
  <si>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</si>
  <si>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</si>
  <si>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</si>
  <si>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</si>
  <si>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</si>
  <si>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</si>
  <si>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</si>
  <si>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</si>
  <si>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</si>
  <si>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</si>
  <si>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</si>
  <si>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</si>
  <si>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</si>
  <si>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</si>
  <si>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</si>
  <si>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</si>
  <si>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</si>
  <si>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</si>
  <si>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</si>
  <si>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</si>
  <si>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</si>
  <si>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</si>
  <si>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</si>
  <si>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</si>
  <si>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</si>
  <si>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</si>
  <si>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</si>
  <si>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</si>
  <si>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</si>
  <si>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</si>
  <si>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</si>
  <si>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</si>
  <si>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</si>
  <si>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</si>
  <si>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</si>
  <si>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</si>
  <si>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</si>
  <si>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</si>
  <si>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</si>
  <si>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</si>
  <si>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</si>
  <si>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</si>
  <si>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</si>
  <si>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</si>
  <si>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</si>
  <si>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</si>
  <si>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</si>
  <si>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</si>
  <si>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</si>
  <si>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</si>
  <si>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</si>
  <si>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</si>
  <si>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</si>
  <si>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</si>
  <si>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</si>
  <si>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</si>
  <si>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</si>
  <si>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</si>
  <si>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</si>
  <si>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</si>
  <si>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</si>
  <si>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</si>
  <si>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</si>
  <si>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</si>
  <si>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</si>
  <si>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</si>
  <si>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</si>
  <si>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</si>
  <si>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</si>
  <si>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</si>
  <si>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</si>
  <si>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</si>
  <si>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</si>
  <si>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</si>
  <si>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</si>
  <si>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</si>
  <si>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</si>
  <si>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</si>
  <si>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</si>
  <si>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</si>
  <si>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</si>
  <si>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</si>
  <si>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</si>
  <si>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</si>
  <si>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</si>
  <si>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</si>
  <si>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</si>
  <si>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</si>
  <si>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</si>
  <si>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</si>
  <si>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</si>
  <si>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</si>
  <si>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</si>
  <si>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</si>
  <si>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</si>
  <si>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</si>
  <si>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</si>
  <si>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</si>
  <si>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</si>
  <si>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</si>
  <si>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</si>
  <si>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</si>
  <si>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</si>
  <si>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</si>
  <si>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</si>
  <si>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</si>
  <si>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</si>
  <si>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</si>
  <si>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</si>
  <si>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</si>
  <si>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</si>
  <si>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</si>
  <si>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</si>
  <si>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</si>
  <si>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</si>
  <si>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</si>
  <si>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</si>
  <si>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</si>
  <si>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</si>
  <si>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</si>
  <si>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</si>
  <si>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</si>
  <si>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</si>
  <si>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</si>
  <si>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</si>
  <si>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</si>
  <si>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</si>
  <si>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</si>
  <si>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</si>
  <si>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</si>
  <si>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</si>
  <si>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</si>
  <si>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</si>
  <si>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</si>
  <si>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</si>
  <si>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</si>
  <si>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</si>
  <si>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</si>
  <si>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</si>
  <si>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</si>
  <si>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</si>
  <si>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</si>
  <si>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</si>
  <si>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</si>
  <si>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</si>
  <si>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</si>
  <si>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</si>
  <si>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</si>
  <si>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</si>
  <si>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</si>
  <si>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</si>
  <si>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</si>
  <si>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</si>
  <si>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</si>
  <si>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</si>
  <si>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</si>
  <si>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</si>
  <si>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</si>
  <si>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</si>
  <si>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</si>
  <si>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</si>
  <si>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</si>
  <si>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</si>
  <si>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</si>
  <si>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</si>
  <si>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</si>
  <si>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</si>
  <si>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</si>
  <si>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</si>
  <si>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</si>
  <si>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</si>
  <si>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</si>
  <si>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</si>
  <si>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</si>
  <si>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</si>
  <si>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</si>
  <si>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</si>
  <si>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</si>
  <si>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</si>
  <si>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</si>
  <si>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</si>
  <si>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</si>
  <si>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</si>
  <si>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</si>
  <si>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</si>
  <si>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</si>
  <si>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</si>
  <si>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</si>
  <si>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</si>
  <si>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</si>
  <si>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</si>
  <si>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</si>
  <si>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</si>
  <si>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</si>
  <si>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</si>
  <si>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</si>
  <si>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</si>
  <si>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</si>
  <si>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</si>
  <si>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</si>
  <si>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</si>
  <si>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</si>
  <si>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</si>
  <si>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</si>
  <si>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</si>
  <si>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</si>
  <si>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</si>
  <si>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</si>
  <si>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</si>
  <si>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</si>
  <si>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</si>
  <si>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</si>
  <si>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</si>
  <si>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</si>
  <si>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</si>
  <si>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</si>
  <si>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</si>
  <si>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</si>
  <si>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</si>
  <si>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</si>
  <si>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</si>
  <si>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</si>
  <si>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</si>
  <si>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</si>
  <si>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</si>
  <si>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</si>
  <si>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</si>
  <si>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</si>
  <si>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</si>
  <si>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</si>
  <si>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</si>
  <si>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</si>
  <si>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</si>
  <si>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</si>
  <si>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</si>
  <si>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</si>
  <si>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</si>
  <si>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</si>
  <si>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</si>
  <si>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</si>
  <si>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</si>
  <si>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</si>
  <si>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</si>
  <si>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</si>
  <si>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</si>
  <si>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</si>
  <si>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</si>
  <si>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</si>
  <si>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</si>
  <si>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</si>
  <si>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</si>
  <si>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</si>
  <si>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</si>
  <si>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</si>
  <si>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</si>
  <si>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</si>
  <si>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</si>
  <si>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</si>
  <si>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</si>
  <si>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</si>
  <si>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</si>
  <si>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</si>
  <si>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</si>
  <si>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</si>
  <si>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</si>
  <si>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</si>
  <si>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</si>
  <si>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</si>
  <si>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</si>
  <si>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</si>
  <si>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</si>
  <si>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</si>
  <si>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</si>
  <si>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</si>
  <si>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</si>
  <si>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</si>
  <si>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</si>
  <si>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</si>
  <si>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</si>
  <si>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</si>
  <si>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</si>
  <si>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</si>
  <si>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</si>
  <si>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</si>
  <si>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</si>
  <si>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</si>
  <si>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</si>
  <si>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</si>
  <si>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</si>
  <si>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</si>
  <si>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</si>
  <si>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</si>
  <si>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</si>
  <si>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</si>
  <si>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</si>
  <si>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</si>
  <si>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</si>
  <si>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</si>
  <si>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</si>
  <si>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</si>
  <si>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</si>
  <si>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</si>
  <si>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</si>
  <si>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</si>
  <si>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</si>
  <si>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</si>
  <si>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</si>
  <si>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</si>
  <si>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</si>
  <si>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</si>
  <si>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</si>
  <si>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</si>
  <si>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</si>
  <si>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</si>
  <si>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</si>
  <si>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</si>
  <si>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</si>
  <si>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</si>
  <si>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</si>
  <si>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</si>
  <si>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</si>
  <si>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</si>
  <si>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</si>
  <si>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</si>
  <si>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</si>
  <si>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</si>
  <si>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</si>
  <si>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</si>
  <si>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</si>
  <si>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</si>
  <si>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</si>
  <si>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</si>
  <si>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</si>
  <si>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</si>
  <si>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</si>
  <si>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</si>
  <si>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</si>
  <si>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</si>
  <si>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</si>
  <si>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</si>
  <si>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</si>
  <si>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</si>
  <si>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</si>
  <si>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</si>
  <si>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</si>
  <si>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</si>
  <si>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</si>
  <si>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</si>
  <si>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</si>
  <si>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</si>
  <si>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</si>
  <si>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</si>
  <si>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</si>
  <si>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</si>
  <si>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</si>
  <si>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</si>
  <si>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</si>
  <si>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</si>
  <si>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</si>
  <si>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</si>
  <si>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</si>
  <si>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</si>
  <si>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</si>
  <si>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</si>
  <si>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</si>
  <si>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</si>
  <si>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</si>
  <si>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</si>
  <si>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</si>
  <si>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</si>
  <si>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</si>
  <si>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</si>
  <si>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</si>
  <si>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</si>
  <si>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</si>
  <si>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</si>
  <si>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</si>
  <si>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</si>
  <si>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</si>
  <si>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</si>
  <si>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</si>
  <si>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</si>
  <si>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</si>
  <si>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</si>
  <si>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</si>
  <si>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</si>
  <si>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</si>
  <si>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</si>
  <si>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</si>
  <si>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</si>
  <si>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</si>
  <si>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</si>
  <si>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</si>
  <si>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</si>
  <si>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</si>
  <si>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</si>
  <si>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</si>
  <si>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</si>
  <si>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</si>
  <si>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</si>
  <si>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</si>
  <si>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</si>
  <si>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</si>
  <si>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</si>
  <si>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</si>
  <si>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</si>
  <si>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</si>
  <si>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</si>
  <si>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</si>
  <si>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</si>
  <si>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</si>
  <si>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</si>
  <si>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</si>
  <si>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</si>
  <si>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</si>
  <si>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</si>
  <si>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</si>
  <si>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</si>
  <si>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</si>
  <si>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</si>
  <si>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</si>
  <si>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</si>
  <si>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</si>
  <si>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</si>
  <si>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</si>
  <si>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</si>
  <si>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</si>
  <si>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</si>
  <si>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</si>
  <si>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</si>
  <si>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</si>
  <si>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</si>
  <si>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</si>
  <si>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</si>
  <si>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</si>
  <si>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</si>
  <si>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</si>
  <si>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</si>
  <si>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</si>
  <si>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</si>
  <si>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</si>
  <si>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</si>
  <si>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</si>
  <si>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</si>
  <si>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</si>
  <si>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</si>
  <si>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</si>
  <si>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</si>
  <si>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</si>
  <si>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</si>
  <si>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</si>
  <si>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</si>
  <si>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</si>
  <si>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</si>
  <si>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</si>
  <si>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</si>
  <si>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</si>
  <si>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</si>
  <si>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</si>
  <si>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</si>
  <si>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</si>
  <si>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</si>
  <si>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</si>
  <si>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</si>
  <si>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</si>
  <si>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</si>
  <si>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</si>
  <si>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</si>
  <si>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</si>
  <si>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</si>
  <si>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</si>
  <si>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</si>
  <si>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</si>
  <si>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</si>
  <si>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</si>
  <si>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</si>
  <si>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</si>
  <si>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</si>
  <si>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</si>
  <si>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</si>
  <si>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</si>
  <si>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</si>
  <si>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</si>
  <si>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</si>
  <si>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</si>
  <si>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</si>
  <si>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</si>
  <si>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</si>
  <si>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</si>
  <si>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</si>
  <si>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</si>
  <si>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</si>
  <si>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</si>
  <si>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</si>
  <si>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</si>
  <si>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</si>
  <si>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</si>
  <si>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</si>
  <si>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</si>
  <si>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</si>
  <si>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</si>
  <si>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</si>
  <si>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</si>
  <si>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</si>
  <si>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</si>
  <si>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</si>
  <si>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</si>
  <si>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</si>
  <si>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</si>
  <si>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</si>
  <si>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</si>
  <si>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</si>
  <si>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</si>
  <si>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</si>
  <si>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</si>
  <si>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</si>
  <si>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</si>
  <si>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</si>
  <si>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</si>
  <si>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</si>
  <si>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</si>
  <si>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</si>
  <si>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</si>
  <si>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</si>
  <si>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</si>
  <si>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</si>
  <si>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</si>
  <si>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</si>
  <si>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</si>
  <si>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</si>
  <si>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</si>
  <si>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</si>
  <si>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</si>
  <si>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</si>
  <si>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</si>
  <si>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</si>
  <si>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</si>
  <si>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</si>
  <si>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</si>
  <si>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</si>
  <si>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</si>
  <si>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</si>
  <si>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</si>
  <si>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</si>
  <si>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</si>
  <si>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</si>
  <si>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</si>
  <si>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</si>
  <si>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</si>
  <si>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</si>
  <si>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</si>
  <si>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</si>
  <si>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</si>
  <si>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</si>
  <si>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</si>
  <si>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</si>
  <si>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</si>
  <si>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</si>
  <si>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</si>
  <si>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</si>
  <si>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</si>
  <si>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</si>
  <si>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</si>
  <si>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</si>
  <si>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</si>
  <si>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</si>
  <si>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</si>
  <si>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</si>
  <si>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</si>
  <si>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</si>
  <si>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</si>
  <si>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</si>
  <si>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</si>
  <si>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</si>
  <si>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</si>
  <si>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</si>
  <si>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</si>
  <si>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</si>
  <si>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</si>
  <si>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</si>
  <si>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</si>
  <si>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</si>
  <si>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</si>
  <si>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</si>
  <si>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</si>
  <si>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</si>
  <si>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</si>
  <si>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</si>
  <si>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</si>
  <si>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</si>
  <si>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</si>
  <si>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</si>
  <si>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</si>
  <si>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</si>
  <si>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</si>
  <si>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</si>
  <si>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</si>
  <si>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</si>
  <si>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</si>
  <si>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</si>
  <si>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</si>
  <si>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</si>
  <si>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</si>
  <si>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</si>
  <si>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</si>
  <si>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</si>
  <si>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</si>
  <si>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</si>
  <si>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</si>
  <si>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</si>
  <si>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</si>
  <si>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</si>
  <si>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</si>
  <si>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</si>
  <si>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</si>
  <si>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</si>
  <si>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</si>
  <si>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</si>
  <si>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</si>
  <si>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</si>
  <si>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</si>
  <si>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</si>
  <si>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</si>
  <si>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</si>
  <si>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</si>
  <si>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</si>
  <si>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</si>
  <si>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</si>
  <si>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</si>
  <si>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</si>
  <si>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</si>
  <si>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</si>
  <si>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</si>
  <si>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</si>
  <si>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</si>
  <si>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</si>
  <si>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</si>
  <si>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</si>
  <si>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</si>
  <si>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</si>
  <si>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</si>
  <si>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</si>
  <si>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</si>
  <si>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</si>
  <si>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</si>
  <si>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</si>
  <si>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</si>
  <si>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</si>
  <si>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</si>
  <si>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</si>
  <si>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</si>
  <si>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</si>
  <si>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</si>
  <si>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</si>
  <si>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</si>
  <si>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</si>
  <si>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</si>
  <si>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</si>
  <si>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</si>
  <si>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</si>
  <si>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</si>
  <si>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</si>
  <si>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</si>
  <si>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</si>
  <si>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</si>
  <si>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</si>
  <si>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</si>
  <si>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</si>
  <si>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</si>
  <si>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</si>
  <si>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</si>
  <si>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</si>
  <si>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</si>
  <si>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</si>
  <si>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</si>
  <si>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</si>
  <si>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</si>
  <si>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</si>
  <si>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</si>
  <si>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</si>
  <si>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</si>
  <si>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</si>
  <si>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</si>
  <si>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</si>
  <si>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</si>
  <si>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</si>
  <si>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</si>
  <si>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</si>
  <si>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</si>
  <si>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</si>
  <si>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</si>
  <si>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</si>
  <si>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</si>
  <si>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</si>
  <si>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</si>
  <si>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</si>
  <si>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</si>
  <si>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</si>
  <si>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</si>
  <si>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</si>
  <si>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</si>
  <si>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</si>
  <si>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</si>
  <si>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</si>
  <si>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</si>
  <si>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</si>
  <si>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</si>
  <si>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</si>
  <si>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</si>
  <si>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</si>
  <si>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</si>
  <si>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</si>
  <si>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</si>
  <si>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</si>
  <si>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</si>
  <si>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</si>
  <si>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</si>
  <si>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</si>
  <si>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</si>
  <si>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</si>
  <si>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</si>
  <si>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</si>
  <si>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</si>
  <si>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</si>
  <si>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</si>
  <si>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</si>
  <si>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</si>
  <si>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</si>
  <si>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</si>
  <si>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</si>
  <si>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</si>
  <si>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</si>
  <si>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</si>
  <si>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</si>
  <si>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</si>
  <si>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</si>
  <si>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</si>
  <si>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</si>
  <si>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</si>
  <si>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</si>
  <si>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</si>
  <si>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</si>
  <si>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</si>
  <si>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</si>
  <si>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</si>
  <si>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</si>
  <si>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</si>
  <si>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</si>
  <si>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</si>
  <si>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</si>
  <si>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</si>
  <si>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</si>
  <si>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</si>
  <si>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</si>
  <si>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</si>
  <si>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</si>
  <si>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</si>
  <si>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</si>
  <si>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</si>
  <si>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</si>
  <si>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</si>
  <si>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</si>
  <si>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</si>
  <si>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</si>
  <si>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</si>
  <si>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</si>
  <si>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</si>
  <si>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</si>
  <si>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</si>
  <si>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</si>
  <si>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</si>
  <si>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</si>
  <si>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</si>
  <si>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</si>
  <si>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</si>
  <si>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</si>
  <si>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</si>
  <si>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</si>
  <si>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</si>
  <si>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</si>
  <si>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</si>
  <si>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</si>
  <si>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</si>
  <si>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</si>
  <si>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</si>
  <si>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</si>
  <si>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</si>
  <si>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</si>
  <si>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</si>
  <si>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</si>
  <si>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</si>
  <si>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</si>
  <si>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</si>
  <si>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</si>
  <si>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</si>
  <si>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</si>
  <si>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</si>
  <si>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</si>
  <si>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</si>
  <si>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</si>
  <si>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</si>
  <si>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</si>
  <si>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</si>
  <si>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</si>
  <si>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</si>
  <si>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</si>
  <si>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</si>
  <si>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</si>
  <si>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</si>
  <si>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</si>
  <si>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</si>
  <si>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</si>
  <si>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</si>
  <si>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</si>
  <si>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</si>
  <si>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</si>
  <si>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</si>
  <si>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</si>
  <si>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</si>
  <si>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</si>
  <si>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</si>
  <si>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</si>
  <si>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</si>
  <si>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</si>
  <si>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</si>
  <si>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</si>
  <si>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</si>
  <si>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</si>
  <si>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</si>
  <si>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</si>
  <si>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</si>
  <si>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</si>
  <si>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</si>
  <si>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</si>
  <si>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</si>
  <si>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</si>
  <si>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</si>
  <si>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</si>
  <si>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</si>
  <si>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</si>
  <si>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</si>
  <si>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</si>
  <si>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</si>
  <si>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</si>
  <si>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</si>
  <si>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</si>
  <si>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</si>
  <si>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</si>
  <si>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</si>
  <si>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</si>
  <si>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</si>
  <si>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</si>
  <si>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</si>
  <si>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</si>
  <si>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</si>
  <si>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</si>
  <si>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</si>
  <si>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</si>
  <si>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</si>
  <si>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</si>
  <si>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</si>
  <si>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</si>
  <si>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</si>
  <si>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</si>
  <si>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</si>
  <si>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</si>
  <si>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</si>
  <si>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</si>
  <si>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</si>
  <si>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</si>
  <si>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</si>
  <si>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</si>
  <si>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</si>
  <si>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</si>
  <si>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</si>
  <si>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</si>
  <si>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</si>
  <si>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</si>
  <si>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</si>
  <si>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</si>
  <si>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</si>
  <si>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</si>
  <si>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</si>
  <si>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</si>
  <si>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</si>
  <si>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</si>
  <si>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</si>
  <si>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</si>
  <si>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</si>
  <si>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</si>
  <si>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</si>
  <si>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</si>
  <si>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</si>
  <si>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</si>
  <si>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</si>
  <si>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</si>
  <si>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</si>
  <si>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</si>
  <si>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</si>
  <si>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</si>
  <si>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</si>
  <si>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</si>
  <si>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</si>
  <si>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</si>
  <si>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</si>
  <si>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</si>
  <si>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</si>
  <si>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</si>
  <si>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</si>
  <si>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</si>
  <si>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</si>
  <si>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</si>
  <si>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</si>
  <si>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</si>
  <si>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</si>
  <si>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</si>
  <si>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</si>
  <si>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</si>
  <si>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</si>
  <si>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</si>
  <si>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</si>
  <si>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</si>
  <si>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</si>
  <si>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</si>
  <si>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</si>
  <si>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</si>
  <si>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</si>
  <si>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</si>
  <si>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</si>
  <si>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</si>
  <si>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</si>
  <si>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</si>
  <si>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</si>
  <si>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</si>
  <si>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</si>
  <si>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</si>
  <si>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</si>
  <si>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</si>
  <si>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</si>
  <si>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</si>
  <si>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</si>
  <si>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</si>
  <si>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</si>
  <si>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</si>
  <si>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</si>
  <si>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</si>
  <si>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</si>
  <si>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</si>
  <si>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</si>
  <si>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</si>
  <si>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</si>
  <si>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</si>
  <si>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</si>
  <si>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</si>
  <si>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</si>
  <si>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</si>
  <si>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</si>
  <si>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</si>
  <si>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</si>
  <si>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</si>
  <si>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</si>
  <si>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</si>
  <si>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</si>
  <si>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</si>
  <si>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</si>
  <si>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</si>
  <si>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</si>
  <si>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</si>
  <si>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</si>
  <si>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</si>
  <si>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</si>
  <si>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</si>
  <si>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</si>
  <si>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</si>
  <si>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</si>
  <si>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</si>
  <si>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</si>
  <si>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</si>
  <si>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</si>
  <si>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</si>
  <si>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</si>
  <si>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</si>
  <si>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</si>
  <si>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</si>
  <si>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</si>
  <si>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</si>
  <si>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</si>
  <si>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</si>
  <si>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</si>
  <si>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</si>
  <si>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</si>
  <si>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</si>
  <si>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</si>
  <si>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</si>
  <si>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</si>
  <si>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</si>
  <si>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</si>
  <si>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</si>
  <si>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</si>
  <si>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</si>
  <si>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</si>
  <si>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</si>
  <si>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</si>
  <si>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</si>
  <si>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</si>
  <si>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</si>
  <si>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</si>
  <si>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</si>
  <si>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</si>
  <si>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</si>
  <si>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</si>
  <si>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</si>
  <si>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</si>
  <si>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</si>
  <si>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</si>
  <si>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</si>
  <si>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</si>
  <si>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</si>
  <si>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</si>
  <si>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</si>
  <si>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</si>
  <si>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</si>
  <si>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</si>
  <si>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</si>
  <si>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</si>
  <si>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</si>
  <si>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</si>
  <si>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</si>
  <si>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</si>
  <si>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</si>
  <si>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</si>
  <si>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</si>
  <si>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</si>
  <si>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</si>
  <si>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</si>
  <si>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</si>
  <si>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</si>
  <si>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</si>
  <si>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</si>
  <si>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</si>
  <si>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</si>
  <si>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</si>
  <si>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</si>
  <si>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</si>
  <si>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</si>
  <si>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</si>
  <si>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</si>
  <si>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</si>
  <si>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</si>
  <si>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</si>
  <si>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</si>
  <si>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</si>
  <si>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</si>
  <si>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</si>
  <si>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</si>
  <si>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</si>
  <si>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</si>
  <si>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</si>
  <si>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</si>
  <si>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</si>
  <si>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</si>
  <si>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</si>
  <si>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</si>
  <si>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</si>
  <si>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</si>
  <si>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</si>
  <si>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</si>
  <si>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</si>
  <si>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</si>
  <si>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</si>
  <si>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</si>
  <si>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</si>
  <si>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</si>
  <si>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</si>
  <si>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</si>
  <si>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</si>
  <si>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</si>
  <si>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</si>
  <si>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</si>
  <si>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</si>
  <si>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</si>
  <si>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</si>
  <si>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</si>
  <si>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</si>
  <si>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</si>
  <si>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</si>
  <si>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</si>
  <si>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</si>
  <si>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</si>
  <si>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</si>
  <si>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</si>
  <si>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</si>
  <si>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</si>
  <si>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</si>
  <si>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</si>
  <si>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</si>
  <si>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</si>
  <si>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</si>
  <si>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</si>
  <si>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</si>
  <si>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</si>
  <si>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</si>
  <si>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</si>
  <si>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</si>
  <si>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</si>
  <si>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</si>
  <si>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</si>
  <si>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</si>
  <si>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</si>
  <si>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</si>
  <si>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</si>
  <si>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</si>
  <si>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</si>
  <si>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</si>
  <si>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</si>
  <si>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</si>
  <si>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</si>
  <si>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</si>
  <si>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</si>
  <si>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</si>
  <si>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</si>
  <si>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</si>
  <si>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</si>
  <si>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</si>
  <si>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</si>
  <si>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</si>
  <si>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</si>
  <si>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</si>
  <si>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</si>
  <si>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</si>
  <si>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</si>
  <si>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</si>
  <si>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</si>
  <si>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</si>
  <si>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</si>
  <si>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</si>
  <si>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</si>
  <si>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</si>
  <si>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</si>
  <si>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</si>
  <si>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</si>
  <si>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</si>
  <si>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</si>
  <si>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</si>
  <si>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</si>
  <si>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</si>
  <si>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</si>
  <si>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</si>
  <si>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</si>
  <si>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</si>
  <si>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</si>
  <si>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</si>
  <si>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</si>
  <si>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</si>
  <si>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</si>
  <si>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</si>
  <si>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</si>
  <si>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</si>
  <si>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</si>
  <si>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</si>
  <si>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</si>
  <si>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</si>
  <si>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</si>
  <si>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</si>
  <si>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</si>
  <si>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</si>
  <si>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</si>
  <si>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</si>
  <si>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</si>
  <si>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</si>
  <si>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</si>
  <si>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</si>
  <si>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</si>
  <si>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</si>
  <si>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</si>
  <si>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</si>
  <si>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</si>
  <si>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</si>
  <si>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</si>
  <si>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</si>
  <si>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</si>
  <si>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</si>
  <si>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</si>
  <si>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</si>
  <si>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</si>
  <si>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</si>
  <si>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</si>
  <si>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</si>
  <si>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</si>
  <si>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</si>
  <si>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</si>
  <si>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</si>
  <si>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</si>
  <si>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</si>
  <si>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</si>
  <si>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</si>
  <si>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</si>
  <si>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</si>
  <si>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</si>
  <si>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</si>
  <si>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</si>
  <si>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</si>
  <si>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</si>
  <si>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</si>
  <si>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</si>
  <si>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</si>
  <si>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</si>
  <si>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</si>
  <si>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</si>
  <si>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</si>
  <si>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</si>
  <si>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</si>
  <si>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</si>
  <si>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</si>
  <si>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</si>
  <si>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</si>
  <si>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</si>
  <si>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</si>
  <si>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</si>
  <si>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</si>
  <si>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</si>
  <si>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</si>
  <si>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</si>
  <si>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</si>
  <si>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</si>
  <si>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</si>
  <si>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</si>
  <si>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</si>
  <si>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</si>
  <si>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</si>
  <si>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</si>
  <si>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</si>
  <si>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</si>
  <si>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</si>
  <si>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</si>
  <si>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</si>
  <si>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</si>
  <si>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</si>
  <si>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</si>
  <si>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</si>
  <si>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</si>
  <si>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</si>
  <si>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</si>
  <si>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</si>
  <si>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</si>
  <si>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</si>
  <si>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</si>
  <si>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</si>
  <si>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</si>
  <si>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</si>
  <si>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</si>
  <si>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</si>
  <si>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</si>
  <si>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</si>
  <si>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</si>
  <si>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</si>
  <si>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</si>
  <si>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</si>
  <si>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</si>
  <si>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</si>
  <si>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</si>
  <si>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</si>
  <si>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</si>
  <si>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</si>
  <si>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</si>
  <si>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</si>
  <si>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</si>
  <si>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</si>
  <si>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</si>
  <si>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</si>
  <si>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</si>
  <si>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</si>
  <si>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</si>
  <si>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</si>
  <si>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</si>
  <si>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</si>
  <si>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</si>
  <si>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</si>
  <si>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</si>
  <si>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</si>
  <si>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</si>
  <si>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</si>
  <si>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</si>
  <si>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</si>
  <si>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</si>
  <si>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</si>
  <si>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</si>
  <si>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</si>
  <si>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</si>
  <si>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</si>
  <si>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</si>
  <si>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</si>
  <si>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</si>
  <si>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</si>
  <si>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</si>
  <si>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</si>
  <si>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</si>
  <si>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</si>
  <si>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</si>
  <si>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</si>
  <si>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</si>
  <si>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</si>
  <si>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</si>
  <si>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</si>
  <si>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</si>
  <si>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</si>
  <si>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</si>
  <si>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</si>
  <si>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</si>
  <si>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</si>
  <si>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</si>
  <si>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</si>
  <si>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</si>
  <si>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</si>
  <si>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</si>
  <si>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</si>
  <si>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</si>
  <si>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</si>
  <si>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</si>
  <si>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</si>
  <si>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</si>
  <si>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</si>
  <si>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</si>
  <si>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</si>
  <si>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</si>
  <si>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</si>
  <si>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</si>
  <si>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</si>
  <si>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</si>
  <si>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</si>
  <si>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</si>
  <si>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</si>
  <si>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</si>
  <si>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</si>
  <si>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</si>
  <si>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</si>
  <si>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</si>
  <si>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</si>
  <si>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</si>
  <si>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</si>
  <si>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</si>
  <si>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</si>
  <si>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</si>
  <si>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</si>
  <si>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</si>
  <si>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</si>
  <si>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</si>
  <si>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</si>
  <si>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</si>
  <si>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</si>
  <si>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</si>
  <si>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</si>
  <si>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</si>
  <si>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</si>
  <si>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</si>
  <si>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</si>
  <si>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</si>
  <si>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</si>
  <si>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</si>
  <si>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</si>
  <si>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</si>
  <si>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</si>
  <si>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</si>
  <si>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</si>
  <si>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</si>
  <si>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</si>
  <si>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</si>
  <si>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</si>
  <si>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</si>
  <si>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</si>
  <si>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</si>
  <si>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</si>
  <si>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</si>
  <si>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</si>
  <si>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</si>
  <si>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</si>
  <si>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</si>
  <si>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</si>
  <si>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</si>
  <si>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</si>
  <si>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</si>
  <si>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</si>
  <si>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</si>
  <si>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</si>
  <si>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</si>
  <si>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</si>
  <si>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</si>
  <si>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</si>
  <si>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</si>
  <si>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</si>
  <si>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</si>
  <si>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</si>
  <si>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</si>
  <si>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</si>
  <si>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</si>
  <si>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</si>
  <si>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</si>
  <si>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</si>
  <si>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</si>
  <si>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</si>
  <si>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</si>
  <si>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</si>
  <si>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</si>
  <si>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</si>
  <si>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</si>
  <si>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</si>
  <si>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</si>
  <si>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</si>
  <si>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</si>
  <si>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</si>
  <si>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</si>
  <si>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</si>
  <si>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</si>
  <si>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</si>
  <si>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</si>
  <si>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</si>
  <si>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</si>
  <si>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</si>
  <si>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</si>
  <si>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</si>
  <si>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</si>
  <si>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</si>
  <si>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</si>
  <si>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</si>
  <si>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</si>
  <si>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</si>
  <si>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</si>
  <si>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</si>
  <si>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</si>
  <si>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</si>
  <si>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</si>
  <si>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</si>
  <si>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</si>
  <si>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</si>
  <si>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</si>
  <si>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</si>
  <si>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</si>
  <si>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</si>
  <si>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</si>
  <si>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</si>
  <si>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</si>
  <si>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</si>
  <si>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</si>
  <si>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</si>
  <si>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</si>
  <si>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</si>
  <si>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</si>
  <si>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</si>
  <si>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</si>
  <si>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</si>
  <si>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</si>
  <si>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</si>
  <si>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</si>
  <si>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</si>
  <si>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</si>
  <si>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</si>
  <si>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</si>
  <si>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</si>
  <si>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</si>
  <si>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</si>
  <si>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</si>
  <si>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</si>
  <si>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</si>
  <si>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</si>
  <si>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</si>
  <si>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</si>
  <si>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</si>
  <si>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</si>
  <si>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</si>
  <si>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</si>
  <si>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</si>
  <si>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</si>
  <si>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</si>
  <si>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</si>
  <si>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</si>
  <si>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</si>
  <si>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</si>
  <si>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</si>
  <si>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</si>
  <si>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</si>
  <si>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</si>
  <si>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</si>
  <si>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</si>
  <si>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</si>
  <si>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</si>
  <si>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</si>
  <si>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</si>
  <si>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</si>
  <si>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</si>
  <si>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</si>
  <si>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</si>
  <si>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</si>
  <si>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</si>
  <si>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</si>
  <si>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</si>
  <si>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</si>
  <si>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</si>
  <si>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</si>
  <si>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</si>
  <si>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</si>
  <si>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</si>
  <si>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</si>
  <si>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</si>
  <si>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</si>
  <si>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</si>
  <si>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</si>
  <si>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</si>
  <si>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</si>
  <si>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</si>
  <si>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</si>
  <si>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</si>
  <si>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</si>
  <si>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</si>
  <si>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</si>
  <si>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</si>
  <si>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</si>
  <si>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</si>
  <si>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</si>
  <si>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</si>
  <si>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</si>
  <si>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</si>
  <si>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</si>
  <si>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</si>
  <si>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</si>
  <si>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</si>
  <si>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</si>
  <si>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</si>
  <si>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</si>
  <si>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</si>
  <si>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</si>
  <si>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</si>
  <si>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</si>
  <si>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</si>
  <si>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</si>
  <si>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</si>
  <si>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</si>
  <si>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</si>
  <si>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</si>
  <si>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</si>
  <si>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</si>
  <si>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</si>
  <si>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</si>
  <si>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</si>
  <si>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</si>
  <si>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</si>
  <si>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</si>
  <si>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</si>
  <si>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</si>
  <si>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</si>
  <si>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</si>
  <si>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</si>
  <si>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</si>
  <si>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</si>
  <si>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</si>
  <si>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</si>
  <si>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</si>
  <si>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</si>
  <si>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</si>
  <si>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</si>
  <si>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</si>
  <si>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</si>
  <si>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</si>
  <si>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</si>
  <si>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</si>
  <si>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</si>
  <si>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</si>
  <si>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</si>
  <si>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</si>
  <si>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</si>
  <si>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</si>
  <si>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</si>
  <si>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</si>
  <si>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</si>
  <si>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</si>
  <si>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</si>
  <si>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</si>
  <si>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</si>
  <si>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</si>
  <si>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</si>
  <si>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</si>
  <si>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</si>
  <si>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</si>
  <si>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</si>
  <si>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</si>
  <si>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</si>
  <si>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</si>
  <si>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</si>
  <si>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</si>
  <si>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</si>
  <si>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</si>
  <si>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</si>
  <si>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</si>
  <si>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</si>
  <si>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</si>
  <si>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</si>
  <si>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</si>
  <si>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</si>
  <si>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</si>
  <si>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</si>
  <si>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</si>
  <si>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</si>
  <si>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</si>
  <si>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</si>
  <si>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</si>
  <si>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</si>
  <si>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</si>
  <si>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</si>
  <si>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</si>
  <si>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</si>
  <si>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</si>
  <si>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</si>
  <si>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</si>
  <si>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</si>
  <si>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</si>
  <si>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</si>
  <si>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</si>
  <si>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</si>
  <si>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</si>
  <si>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</si>
  <si>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</si>
  <si>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</si>
  <si>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</si>
  <si>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</si>
  <si>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</si>
  <si>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</si>
  <si>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</si>
  <si>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</si>
  <si>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</si>
  <si>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</si>
  <si>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</si>
  <si>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</si>
  <si>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</si>
  <si>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</si>
  <si>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</si>
  <si>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</si>
  <si>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</si>
  <si>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</si>
  <si>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</si>
  <si>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</si>
  <si>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</si>
  <si>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</si>
  <si>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</si>
  <si>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</si>
  <si>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</si>
  <si>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</si>
  <si>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</si>
  <si>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</si>
  <si>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</si>
  <si>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</si>
  <si>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</si>
  <si>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</si>
  <si>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</si>
  <si>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</si>
  <si>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</si>
  <si>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</si>
  <si>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</si>
  <si>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</si>
  <si>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</si>
  <si>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</si>
  <si>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</si>
  <si>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</si>
  <si>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</si>
  <si>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</si>
  <si>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</si>
  <si>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</si>
  <si>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</si>
  <si>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</si>
  <si>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</si>
  <si>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</si>
  <si>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</si>
  <si>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</si>
  <si>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</si>
  <si>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</si>
  <si>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</si>
  <si>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</si>
  <si>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</si>
  <si>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</si>
  <si>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</si>
  <si>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</si>
  <si>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</si>
  <si>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</si>
  <si>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</si>
  <si>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</si>
  <si>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</si>
  <si>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</si>
  <si>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</si>
  <si>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</si>
  <si>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</si>
  <si>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</si>
  <si>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</si>
  <si>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</si>
  <si>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</si>
  <si>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</si>
  <si>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</si>
  <si>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</si>
  <si>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</si>
  <si>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</si>
  <si>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</si>
  <si>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</si>
  <si>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</si>
  <si>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</si>
  <si>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</si>
  <si>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</si>
  <si>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</si>
  <si>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</si>
  <si>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</si>
  <si>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</si>
  <si>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</si>
  <si>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</si>
  <si>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</si>
  <si>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</si>
  <si>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</si>
  <si>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</si>
  <si>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</si>
  <si>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</si>
  <si>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</si>
  <si>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</si>
  <si>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</si>
  <si>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</si>
  <si>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</si>
  <si>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</si>
  <si>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</si>
  <si>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</si>
  <si>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</si>
  <si>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</si>
  <si>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</si>
  <si>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</si>
  <si>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</si>
  <si>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</si>
  <si>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</si>
  <si>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</si>
  <si>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</si>
  <si>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</si>
  <si>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</si>
  <si>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</si>
  <si>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</si>
  <si>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</si>
  <si>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</si>
  <si>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</si>
  <si>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</si>
  <si>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</si>
  <si>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</si>
  <si>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</si>
  <si>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</si>
  <si>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</si>
  <si>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</si>
  <si>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</si>
  <si>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</si>
  <si>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</si>
  <si>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</si>
  <si>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</si>
  <si>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</si>
  <si>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</si>
  <si>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</si>
  <si>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</si>
  <si>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</si>
  <si>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</si>
  <si>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</si>
  <si>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</si>
  <si>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</si>
  <si>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</si>
  <si>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</si>
  <si>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</si>
  <si>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</si>
  <si>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</si>
  <si>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</si>
  <si>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</si>
  <si>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</si>
  <si>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</si>
  <si>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</si>
  <si>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</si>
  <si>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</si>
  <si>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</si>
  <si>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</si>
  <si>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</si>
  <si>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</si>
  <si>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</si>
  <si>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</si>
  <si>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</si>
  <si>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</si>
  <si>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</si>
  <si>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</si>
  <si>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</si>
  <si>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</si>
  <si>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</si>
  <si>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</si>
  <si>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</si>
  <si>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</si>
  <si>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</si>
  <si>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</si>
  <si>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</si>
  <si>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</si>
  <si>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</si>
  <si>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</si>
  <si>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</si>
  <si>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</si>
  <si>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</si>
  <si>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</si>
  <si>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</si>
  <si>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</si>
  <si>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</si>
  <si>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</si>
  <si>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</si>
  <si>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</si>
  <si>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</si>
  <si>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</si>
  <si>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</si>
  <si>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</si>
  <si>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</si>
  <si>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</si>
  <si>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</si>
  <si>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</si>
  <si>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</si>
  <si>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</si>
  <si>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</si>
  <si>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</si>
  <si>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</si>
  <si>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</si>
  <si>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</si>
  <si>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</si>
  <si>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</si>
  <si>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</si>
  <si>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</si>
  <si>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</si>
  <si>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</si>
  <si>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</si>
  <si>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</si>
  <si>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</si>
  <si>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</si>
  <si>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</si>
  <si>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</si>
  <si>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</si>
  <si>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</si>
  <si>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</si>
  <si>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</si>
  <si>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</si>
  <si>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</si>
  <si>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</si>
  <si>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</si>
  <si>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</si>
  <si>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</si>
  <si>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</si>
  <si>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</si>
  <si>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</si>
  <si>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</si>
  <si>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</si>
  <si>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</si>
  <si>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</si>
  <si>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</si>
  <si>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</si>
  <si>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</si>
  <si>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</si>
  <si>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</si>
  <si>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</si>
  <si>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</si>
  <si>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</si>
  <si>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</si>
  <si>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</si>
  <si>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</si>
  <si>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</si>
  <si>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</si>
  <si>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</si>
  <si>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</si>
  <si>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</si>
  <si>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</si>
  <si>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</si>
  <si>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</si>
  <si>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</si>
  <si>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</si>
  <si>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</si>
  <si>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</si>
  <si>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</si>
  <si>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</si>
  <si>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</si>
  <si>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</si>
  <si>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</si>
  <si>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</si>
  <si>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</si>
  <si>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</si>
  <si>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</si>
  <si>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</si>
  <si>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</si>
  <si>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</si>
  <si>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</si>
  <si>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</si>
  <si>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</si>
  <si>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</si>
  <si>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</si>
  <si>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</si>
  <si>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</si>
  <si>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</si>
  <si>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</si>
  <si>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</si>
  <si>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</si>
  <si>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</si>
  <si>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</si>
  <si>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</si>
  <si>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</si>
  <si>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</si>
  <si>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</si>
  <si>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</si>
  <si>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</si>
  <si>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</si>
  <si>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</si>
  <si>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</si>
  <si>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</si>
  <si>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</si>
  <si>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</si>
  <si>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</si>
  <si>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</si>
  <si>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</si>
  <si>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</si>
  <si>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</si>
  <si>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</si>
  <si>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</si>
  <si>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</si>
  <si>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</si>
  <si>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</si>
  <si>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</si>
  <si>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</si>
  <si>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</si>
  <si>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</si>
  <si>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</si>
  <si>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</si>
  <si>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</si>
  <si>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</si>
  <si>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</si>
  <si>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</si>
  <si>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</si>
  <si>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</si>
  <si>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</si>
  <si>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</si>
  <si>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</si>
  <si>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</si>
  <si>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</si>
  <si>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</si>
  <si>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</si>
  <si>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</si>
  <si>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</si>
  <si>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</si>
  <si>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</si>
  <si>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</si>
  <si>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</si>
  <si>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</si>
  <si>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</si>
  <si>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</si>
  <si>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</si>
  <si>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</si>
  <si>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</si>
  <si>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</si>
  <si>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</si>
  <si>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</si>
  <si>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</si>
  <si>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</si>
  <si>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</si>
  <si>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</si>
  <si>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</si>
  <si>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</si>
  <si>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</si>
  <si>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</si>
  <si>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</si>
  <si>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</si>
  <si>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</si>
  <si>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</si>
  <si>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</si>
  <si>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</si>
  <si>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</si>
  <si>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</si>
  <si>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</si>
  <si>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</si>
  <si>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</si>
  <si>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</si>
  <si>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</si>
  <si>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</si>
  <si>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</si>
  <si>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</si>
  <si>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</si>
  <si>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</si>
  <si>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</si>
  <si>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</si>
  <si>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</si>
  <si>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</si>
  <si>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</si>
  <si>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</si>
  <si>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</si>
  <si>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</si>
  <si>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</si>
  <si>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</si>
  <si>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</si>
  <si>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</si>
  <si>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</si>
  <si>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</si>
  <si>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</si>
  <si>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</si>
  <si>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</si>
  <si>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</si>
  <si>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</si>
  <si>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</si>
  <si>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</si>
  <si>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</si>
  <si>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</si>
  <si>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</si>
  <si>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</si>
  <si>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</si>
  <si>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</si>
  <si>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</si>
  <si>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</si>
  <si>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</si>
  <si>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</si>
  <si>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</si>
  <si>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</si>
  <si>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</si>
  <si>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</si>
  <si>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</si>
  <si>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</si>
  <si>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</si>
  <si>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</si>
  <si>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</si>
  <si>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</si>
  <si>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</si>
  <si>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</si>
  <si>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</si>
  <si>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</si>
  <si>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</si>
  <si>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</si>
  <si>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</si>
  <si>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</si>
  <si>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</si>
  <si>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</si>
  <si>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</si>
  <si>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</si>
  <si>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</si>
  <si>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</si>
  <si>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</si>
  <si>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</si>
  <si>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</si>
  <si>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</si>
  <si>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</si>
  <si>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</si>
  <si>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</si>
  <si>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</si>
  <si>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</si>
  <si>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</si>
  <si>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</si>
  <si>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</si>
  <si>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</si>
  <si>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</si>
  <si>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</si>
  <si>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</si>
  <si>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</si>
  <si>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</si>
  <si>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</si>
  <si>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</si>
  <si>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</si>
  <si>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</si>
  <si>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</si>
  <si>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</si>
  <si>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</si>
  <si>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</si>
  <si>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</si>
  <si>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</si>
  <si>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</si>
  <si>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</si>
  <si>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</si>
  <si>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</si>
  <si>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</si>
  <si>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</si>
  <si>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</si>
  <si>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</si>
  <si>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</si>
  <si>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</si>
  <si>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</si>
  <si>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</si>
  <si>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</si>
  <si>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</si>
  <si>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</si>
  <si>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</si>
  <si>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</si>
  <si>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</si>
  <si>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</si>
  <si>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</si>
  <si>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</si>
  <si>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</si>
  <si>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</si>
  <si>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</si>
  <si>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</si>
  <si>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</si>
  <si>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</si>
  <si>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</si>
  <si>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</si>
  <si>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</si>
  <si>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</si>
  <si>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</si>
  <si>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</si>
  <si>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</si>
  <si>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</si>
  <si>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</si>
  <si>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</si>
  <si>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</si>
  <si>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</si>
  <si>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</si>
  <si>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</si>
  <si>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</si>
  <si>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</si>
  <si>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</si>
  <si>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</si>
  <si>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</si>
  <si>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</si>
  <si>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</si>
  <si>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</si>
  <si>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</si>
  <si>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</si>
  <si>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</si>
  <si>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</si>
  <si>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</si>
  <si>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</si>
  <si>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</si>
  <si>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</si>
  <si>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</si>
  <si>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</si>
  <si>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</si>
  <si>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</si>
  <si>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</si>
  <si>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</si>
  <si>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</si>
  <si>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</si>
  <si>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</si>
  <si>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</si>
  <si>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</si>
  <si>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</si>
  <si>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</si>
  <si>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</si>
  <si>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</si>
  <si>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</si>
  <si>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</si>
  <si>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</si>
  <si>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</si>
  <si>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</si>
  <si>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</si>
  <si>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</si>
  <si>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</si>
  <si>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</si>
  <si>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</si>
  <si>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</si>
  <si>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</si>
  <si>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</si>
  <si>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</si>
  <si>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</si>
  <si>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</si>
  <si>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</si>
  <si>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</si>
  <si>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</si>
  <si>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</si>
  <si>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</si>
  <si>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</si>
  <si>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</si>
  <si>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</si>
  <si>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</si>
  <si>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</si>
  <si>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</si>
  <si>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</si>
  <si>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</si>
  <si>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</si>
  <si>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</si>
  <si>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</si>
  <si>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</si>
  <si>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</si>
  <si>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</si>
  <si>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</si>
  <si>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</si>
  <si>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</si>
  <si>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</si>
  <si>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</si>
  <si>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</si>
  <si>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</si>
  <si>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</si>
  <si>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</si>
  <si>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</si>
  <si>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</si>
  <si>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</si>
  <si>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</si>
  <si>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</si>
  <si>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</si>
  <si>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</si>
  <si>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</si>
  <si>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</si>
  <si>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</si>
  <si>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</si>
  <si>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</si>
  <si>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</si>
  <si>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</si>
  <si>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</si>
  <si>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</si>
  <si>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</si>
  <si>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</si>
  <si>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</si>
  <si>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</si>
  <si>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</si>
  <si>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</si>
  <si>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</si>
  <si>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</si>
  <si>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</si>
  <si>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</si>
  <si>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</si>
  <si>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</si>
  <si>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</si>
  <si>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</si>
  <si>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</si>
  <si>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</si>
  <si>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</si>
  <si>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</si>
  <si>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</si>
  <si>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</si>
  <si>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</si>
  <si>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</si>
  <si>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</si>
  <si>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</si>
  <si>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</si>
  <si>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</si>
  <si>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</si>
  <si>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</si>
  <si>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</si>
  <si>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</si>
  <si>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</si>
  <si>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</si>
  <si>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</si>
  <si>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</si>
  <si>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</si>
  <si>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</si>
  <si>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</si>
  <si>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</si>
  <si>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</si>
  <si>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</si>
  <si>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</si>
  <si>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</si>
  <si>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</si>
  <si>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</si>
  <si>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</si>
  <si>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</si>
  <si>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</si>
  <si>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</si>
  <si>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</si>
  <si>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</si>
  <si>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</si>
  <si>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</si>
  <si>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</si>
  <si>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</si>
  <si>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</si>
  <si>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</si>
  <si>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</si>
  <si>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</si>
  <si>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</si>
  <si>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</si>
  <si>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</si>
  <si>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</si>
  <si>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</si>
  <si>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</si>
  <si>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</si>
  <si>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</si>
  <si>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</si>
  <si>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</si>
  <si>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</si>
  <si>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</si>
  <si>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</si>
  <si>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</si>
  <si>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</si>
  <si>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</si>
  <si>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</si>
  <si>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</si>
  <si>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</si>
  <si>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</si>
  <si>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</si>
  <si>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</si>
  <si>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</si>
  <si>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</si>
  <si>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</si>
  <si>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</si>
  <si>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</si>
  <si>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</si>
  <si>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</si>
  <si>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</si>
  <si>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</si>
  <si>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</si>
  <si>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</si>
  <si>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</si>
  <si>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</si>
  <si>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</si>
  <si>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</si>
  <si>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</si>
  <si>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</si>
  <si>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</si>
  <si>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</si>
  <si>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</si>
  <si>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</si>
  <si>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</si>
  <si>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</si>
  <si>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</si>
  <si>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</si>
  <si>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</si>
  <si>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</si>
  <si>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</si>
  <si>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</si>
  <si>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</si>
  <si>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</si>
  <si>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</si>
  <si>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</si>
  <si>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</si>
  <si>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</si>
  <si>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</si>
  <si>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</si>
  <si>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</si>
  <si>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</si>
  <si>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</si>
  <si>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</si>
  <si>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</si>
  <si>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</si>
  <si>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</si>
  <si>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</si>
  <si>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</si>
  <si>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</si>
  <si>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</si>
  <si>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</si>
  <si>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</si>
  <si>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</si>
  <si>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</si>
  <si>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</si>
  <si>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</si>
  <si>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</si>
  <si>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</si>
  <si>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</si>
  <si>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</si>
  <si>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</si>
  <si>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</si>
  <si>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</si>
  <si>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</si>
  <si>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</si>
  <si>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</si>
  <si>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</si>
  <si>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</si>
  <si>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</si>
  <si>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</si>
  <si>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</si>
  <si>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</si>
  <si>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</si>
  <si>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</si>
  <si>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</si>
  <si>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</si>
  <si>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</si>
  <si>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</si>
  <si>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</si>
  <si>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</si>
  <si>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</si>
  <si>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</si>
  <si>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</si>
  <si>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</si>
  <si>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</si>
  <si>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</si>
  <si>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</si>
  <si>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</si>
  <si>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</si>
  <si>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</si>
  <si>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</si>
  <si>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</si>
  <si>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</si>
  <si>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</si>
  <si>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</si>
  <si>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</si>
  <si>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</si>
  <si>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</si>
  <si>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</si>
  <si>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</si>
  <si>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</si>
  <si>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</si>
  <si>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</si>
  <si>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</si>
  <si>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</si>
  <si>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</si>
  <si>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</si>
  <si>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</si>
  <si>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</si>
  <si>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</si>
  <si>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</si>
  <si>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</si>
  <si>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</si>
  <si>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</si>
  <si>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</si>
  <si>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</si>
  <si>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</si>
  <si>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</si>
  <si>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</si>
  <si>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</si>
  <si>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</si>
  <si>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</si>
  <si>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</si>
  <si>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</si>
  <si>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</si>
  <si>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</si>
  <si>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</si>
  <si>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</si>
  <si>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</si>
  <si>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</si>
  <si>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</si>
  <si>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</si>
  <si>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</si>
  <si>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</si>
  <si>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</si>
  <si>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</si>
  <si>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</si>
  <si>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</si>
  <si>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</si>
  <si>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</si>
  <si>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</si>
  <si>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</si>
  <si>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</si>
  <si>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</si>
  <si>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</si>
  <si>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</si>
  <si>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</si>
  <si>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</si>
  <si>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</si>
  <si>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</si>
  <si>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</si>
  <si>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</si>
  <si>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</si>
  <si>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</si>
  <si>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</si>
  <si>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</si>
  <si>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</si>
  <si>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</si>
  <si>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</si>
  <si>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</si>
  <si>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</si>
  <si>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</si>
  <si>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</si>
  <si>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</si>
  <si>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</si>
  <si>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</si>
  <si>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</si>
  <si>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</si>
  <si>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</si>
  <si>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</si>
  <si>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</si>
  <si>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</si>
  <si>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</si>
  <si>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</si>
  <si>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</si>
  <si>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</si>
  <si>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</si>
  <si>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</si>
  <si>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</si>
  <si>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</si>
  <si>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</si>
  <si>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</si>
  <si>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</si>
  <si>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</si>
  <si>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</si>
  <si>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</si>
  <si>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</si>
  <si>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</si>
  <si>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</si>
  <si>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</si>
  <si>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</si>
  <si>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</si>
  <si>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</si>
  <si>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</si>
  <si>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</si>
  <si>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</si>
  <si>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</si>
  <si>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</si>
  <si>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</si>
  <si>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</si>
  <si>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</si>
  <si>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</si>
  <si>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</si>
  <si>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</si>
  <si>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</si>
  <si>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</si>
  <si>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</si>
  <si>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</si>
  <si>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</si>
  <si>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</si>
  <si>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</si>
  <si>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</si>
  <si>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</si>
  <si>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</si>
  <si>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</si>
  <si>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</si>
  <si>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</si>
  <si>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</si>
  <si>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</si>
  <si>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</si>
  <si>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</si>
  <si>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</si>
  <si>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</si>
  <si>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</si>
  <si>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</si>
  <si>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</si>
  <si>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</si>
  <si>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</si>
  <si>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</si>
  <si>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</si>
  <si>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</si>
  <si>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</si>
  <si>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</si>
  <si>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</si>
  <si>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</si>
  <si>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</si>
  <si>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</si>
  <si>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</si>
  <si>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</si>
  <si>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</si>
  <si>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</si>
  <si>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</si>
  <si>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</si>
  <si>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</si>
  <si>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</si>
  <si>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</si>
  <si>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</si>
  <si>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</si>
  <si>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</si>
  <si>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</si>
  <si>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</si>
  <si>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</si>
  <si>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</si>
  <si>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</si>
  <si>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</si>
  <si>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</si>
  <si>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</si>
  <si>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</si>
  <si>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</si>
  <si>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</si>
  <si>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</si>
  <si>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</si>
  <si>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</si>
  <si>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</si>
  <si>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</si>
  <si>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</si>
  <si>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</si>
  <si>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</si>
  <si>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</si>
  <si>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</si>
  <si>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</si>
  <si>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</si>
  <si>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</si>
  <si>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</si>
  <si>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</si>
  <si>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</si>
  <si>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</si>
  <si>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</si>
  <si>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</si>
  <si>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</si>
  <si>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</si>
  <si>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</si>
  <si>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</si>
  <si>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</si>
  <si>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</si>
  <si>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</si>
  <si>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</si>
  <si>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</si>
  <si>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</si>
  <si>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</si>
  <si>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</si>
  <si>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</si>
  <si>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</si>
  <si>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</si>
  <si>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</si>
  <si>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</si>
  <si>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</si>
  <si>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</si>
  <si>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</si>
  <si>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</si>
  <si>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</si>
  <si>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</si>
  <si>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</si>
  <si>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</si>
  <si>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</si>
  <si>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</si>
  <si>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</si>
  <si>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</si>
  <si>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</si>
  <si>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</si>
  <si>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</si>
  <si>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</si>
  <si>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</si>
  <si>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</si>
  <si>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</si>
  <si>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</si>
  <si>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</si>
  <si>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</si>
  <si>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</si>
  <si>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</si>
  <si>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</si>
  <si>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</si>
  <si>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</si>
  <si>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</si>
  <si>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</si>
  <si>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</si>
  <si>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</si>
  <si>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</si>
  <si>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</si>
  <si>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</si>
  <si>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</si>
  <si>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</si>
  <si>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</si>
  <si>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</si>
  <si>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</si>
  <si>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</si>
  <si>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</si>
  <si>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</si>
  <si>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</si>
  <si>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</si>
  <si>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</si>
  <si>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</si>
  <si>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</si>
  <si>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</si>
  <si>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</si>
  <si>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</si>
  <si>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</si>
  <si>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</si>
  <si>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</si>
  <si>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</si>
  <si>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</si>
  <si>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</si>
  <si>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</si>
  <si>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</si>
  <si>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</si>
  <si>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</si>
  <si>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</si>
  <si>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</si>
  <si>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</si>
  <si>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</si>
  <si>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</si>
  <si>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</si>
  <si>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</si>
  <si>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</si>
  <si>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</si>
  <si>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</si>
  <si>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</si>
  <si>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</si>
  <si>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</si>
  <si>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</si>
  <si>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</si>
  <si>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</si>
  <si>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</si>
  <si>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</si>
  <si>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</si>
  <si>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</si>
  <si>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</si>
  <si>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</si>
  <si>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</si>
  <si>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</si>
  <si>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</si>
  <si>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</si>
  <si>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</si>
  <si>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</si>
  <si>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</si>
  <si>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</si>
  <si>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</si>
  <si>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</si>
  <si>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</si>
  <si>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</si>
  <si>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</si>
  <si>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</si>
  <si>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</si>
  <si>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</si>
  <si>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</si>
  <si>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</si>
  <si>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</si>
  <si>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</si>
  <si>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</si>
  <si>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</si>
  <si>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</si>
  <si>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</si>
  <si>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</si>
  <si>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</si>
  <si>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</si>
  <si>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</si>
  <si>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</si>
  <si>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</si>
  <si>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</si>
  <si>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</si>
  <si>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</si>
  <si>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</si>
  <si>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</si>
  <si>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</si>
  <si>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</si>
  <si>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</si>
  <si>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</si>
  <si>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</si>
  <si>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</si>
  <si>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</si>
  <si>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</si>
  <si>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</si>
  <si>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</si>
  <si>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</si>
  <si>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</si>
  <si>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</si>
  <si>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</si>
  <si>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</si>
  <si>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</si>
  <si>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</si>
  <si>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</si>
  <si>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</si>
  <si>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</si>
  <si>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</si>
  <si>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</si>
  <si>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</si>
  <si>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</si>
  <si>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</si>
  <si>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</si>
  <si>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</si>
  <si>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</si>
  <si>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</si>
  <si>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</si>
  <si>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</si>
  <si>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</si>
  <si>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</si>
  <si>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</si>
  <si>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</si>
  <si>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</si>
  <si>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</si>
  <si>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</si>
  <si>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</si>
  <si>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</si>
  <si>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</si>
  <si>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</si>
  <si>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</si>
  <si>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</si>
  <si>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</si>
  <si>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</si>
  <si>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</si>
  <si>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</si>
  <si>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</si>
  <si>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</si>
  <si>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</si>
  <si>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</si>
  <si>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</si>
  <si>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</si>
  <si>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</si>
  <si>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</si>
  <si>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</si>
  <si>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</si>
  <si>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</si>
  <si>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</si>
  <si>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</si>
  <si>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</si>
  <si>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</si>
  <si>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</si>
  <si>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</si>
  <si>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</si>
  <si>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</si>
  <si>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</si>
  <si>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</si>
  <si>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</si>
  <si>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</si>
  <si>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</si>
  <si>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</si>
  <si>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</si>
  <si>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</si>
  <si>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</si>
  <si>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</si>
  <si>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</si>
  <si>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</si>
  <si>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</si>
  <si>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</si>
  <si>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</si>
  <si>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</si>
  <si>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</si>
  <si>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</si>
  <si>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</si>
  <si>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</si>
  <si>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</si>
  <si>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</si>
  <si>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</si>
  <si>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</si>
  <si>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</si>
  <si>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</si>
  <si>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</si>
  <si>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</si>
  <si>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</si>
  <si>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</si>
  <si>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</si>
  <si>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</si>
  <si>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</si>
  <si>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</si>
  <si>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</si>
  <si>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</si>
  <si>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</si>
  <si>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</si>
  <si>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</si>
  <si>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</si>
  <si>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</si>
  <si>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</si>
  <si>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</si>
  <si>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</si>
  <si>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</si>
  <si>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</si>
  <si>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</si>
  <si>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</si>
  <si>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</si>
  <si>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</si>
  <si>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</si>
  <si>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</si>
  <si>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</si>
  <si>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</si>
  <si>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</si>
  <si>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</si>
  <si>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</si>
  <si>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</si>
  <si>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</si>
  <si>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</si>
  <si>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</si>
  <si>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</si>
  <si>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</si>
  <si>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</si>
  <si>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</si>
  <si>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</si>
  <si>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</si>
  <si>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</si>
  <si>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</si>
  <si>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</si>
  <si>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</si>
  <si>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</si>
  <si>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</si>
  <si>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</si>
  <si>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</si>
  <si>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</si>
  <si>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</si>
  <si>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</si>
  <si>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</si>
  <si>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</si>
  <si>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</si>
  <si>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</si>
  <si>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</si>
  <si>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</si>
  <si>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</si>
  <si>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</si>
  <si>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</si>
  <si>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</si>
  <si>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</si>
  <si>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</si>
  <si>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</si>
  <si>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</si>
  <si>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</si>
  <si>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</si>
  <si>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</si>
  <si>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</si>
  <si>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</si>
  <si>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</si>
  <si>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</si>
  <si>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</si>
  <si>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</si>
  <si>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</si>
  <si>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</si>
  <si>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</si>
  <si>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</si>
  <si>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</si>
  <si>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</si>
  <si>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</si>
  <si>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</si>
  <si>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</si>
  <si>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</si>
  <si>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</si>
  <si>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</si>
  <si>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</si>
  <si>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</si>
  <si>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</si>
  <si>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</si>
  <si>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</si>
  <si>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</si>
  <si>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</si>
  <si>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</si>
  <si>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</si>
  <si>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</si>
  <si>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</si>
  <si>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</si>
  <si>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</si>
  <si>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</si>
  <si>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</si>
  <si>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</si>
  <si>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</si>
  <si>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</si>
  <si>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</si>
  <si>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</si>
  <si>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</si>
  <si>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</si>
  <si>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</si>
  <si>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</si>
  <si>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</si>
  <si>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</si>
  <si>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</si>
  <si>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</si>
  <si>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</si>
  <si>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</si>
  <si>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</si>
  <si>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</si>
  <si>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</si>
  <si>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</si>
  <si>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</si>
  <si>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</si>
  <si>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</si>
  <si>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</si>
  <si>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</si>
  <si>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</si>
  <si>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</si>
  <si>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</si>
  <si>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</si>
  <si>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</si>
  <si>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</si>
  <si>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</si>
  <si>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</si>
  <si>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</si>
  <si>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</si>
  <si>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</si>
  <si>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</si>
  <si>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</si>
  <si>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</si>
  <si>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</si>
  <si>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</si>
  <si>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</si>
  <si>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</si>
  <si>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</si>
  <si>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</si>
  <si>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</si>
  <si>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</si>
  <si>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</si>
  <si>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</si>
  <si>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</si>
  <si>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</si>
  <si>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</si>
  <si>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</si>
  <si>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</si>
  <si>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</si>
  <si>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</si>
  <si>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</si>
  <si>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</si>
  <si>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</si>
  <si>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</si>
  <si>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</si>
  <si>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</si>
  <si>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</si>
  <si>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</si>
  <si>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</si>
  <si>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</si>
  <si>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</si>
  <si>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</si>
  <si>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</si>
  <si>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</si>
  <si>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</si>
  <si>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</si>
  <si>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</si>
  <si>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</si>
  <si>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</si>
  <si>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</si>
  <si>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</si>
  <si>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</si>
  <si>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</si>
  <si>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</si>
  <si>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</si>
  <si>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</si>
  <si>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</si>
  <si>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</si>
  <si>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</si>
  <si>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</si>
  <si>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</si>
  <si>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</si>
  <si>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</si>
  <si>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</si>
  <si>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</si>
  <si>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</si>
  <si>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</si>
  <si>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</si>
  <si>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</si>
  <si>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</si>
  <si>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</si>
  <si>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</si>
  <si>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</si>
  <si>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</si>
  <si>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</si>
  <si>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</si>
  <si>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</si>
  <si>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</si>
  <si>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</si>
  <si>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</si>
  <si>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</si>
  <si>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</si>
  <si>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</si>
  <si>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</si>
  <si>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</si>
  <si>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</si>
  <si>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</si>
  <si>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</si>
  <si>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</si>
  <si>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</si>
  <si>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</si>
  <si>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</si>
  <si>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</si>
  <si>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</si>
  <si>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</si>
  <si>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</si>
  <si>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</si>
  <si>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</si>
  <si>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</si>
  <si>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</si>
  <si>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</si>
  <si>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</si>
  <si>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</si>
  <si>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</si>
  <si>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</si>
  <si>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</si>
  <si>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</si>
  <si>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</si>
  <si>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</si>
  <si>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</si>
  <si>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</si>
  <si>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</si>
  <si>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</si>
  <si>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</si>
  <si>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</si>
  <si>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</si>
  <si>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</si>
  <si>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</si>
  <si>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</si>
  <si>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</si>
  <si>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</si>
  <si>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</si>
  <si>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</si>
  <si>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</si>
  <si>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</si>
  <si>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</si>
  <si>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</si>
  <si>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</si>
  <si>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</si>
  <si>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</si>
  <si>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</si>
  <si>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</si>
  <si>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</si>
  <si>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</si>
  <si>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</si>
  <si>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</si>
  <si>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</si>
  <si>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</si>
  <si>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</si>
  <si>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</si>
  <si>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</si>
  <si>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</si>
  <si>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</si>
  <si>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</si>
  <si>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</si>
  <si>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</si>
  <si>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</si>
  <si>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</si>
  <si>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</si>
  <si>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</si>
  <si>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</si>
  <si>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</si>
  <si>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</si>
  <si>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</si>
  <si>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</si>
  <si>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</si>
  <si>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</si>
  <si>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</si>
  <si>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</si>
  <si>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</si>
  <si>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</si>
  <si>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</si>
  <si>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</si>
  <si>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</si>
  <si>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</si>
  <si>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</si>
  <si>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</si>
  <si>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</si>
  <si>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</si>
  <si>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</si>
  <si>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</si>
  <si>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</si>
  <si>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</si>
  <si>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</si>
  <si>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</si>
  <si>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</si>
  <si>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</si>
  <si>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</si>
  <si>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</si>
  <si>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</si>
  <si>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</si>
  <si>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</si>
  <si>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</si>
  <si>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</si>
  <si>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</si>
  <si>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</si>
  <si>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</si>
  <si>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</si>
  <si>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</si>
  <si>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</si>
  <si>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</si>
  <si>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</si>
  <si>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</si>
  <si>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</si>
  <si>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</si>
  <si>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</si>
  <si>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</si>
  <si>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</si>
  <si>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</si>
  <si>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</si>
  <si>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</si>
  <si>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</si>
  <si>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</si>
  <si>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</si>
  <si>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</si>
  <si>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</si>
  <si>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</si>
  <si>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</si>
  <si>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</si>
  <si>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</si>
  <si>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</si>
  <si>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</si>
  <si>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</si>
  <si>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</si>
  <si>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</si>
  <si>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</si>
  <si>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</si>
  <si>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</si>
  <si>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</si>
  <si>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</si>
  <si>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</si>
  <si>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</si>
  <si>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</si>
  <si>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</si>
  <si>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</si>
  <si>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</si>
  <si>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</si>
  <si>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</si>
  <si>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</si>
  <si>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</si>
  <si>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</si>
  <si>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</si>
  <si>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</si>
  <si>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</si>
  <si>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</si>
  <si>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</si>
  <si>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</si>
  <si>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</si>
  <si>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</si>
  <si>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</si>
  <si>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</si>
  <si>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</si>
  <si>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</si>
  <si>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</si>
  <si>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</si>
  <si>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</si>
  <si>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</si>
  <si>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</si>
  <si>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</si>
  <si>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</si>
  <si>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</si>
  <si>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</si>
  <si>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</si>
  <si>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</si>
  <si>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</si>
  <si>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</si>
  <si>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</si>
  <si>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</si>
  <si>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</si>
  <si>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</si>
  <si>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</si>
  <si>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</si>
  <si>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</si>
  <si>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</si>
  <si>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</si>
  <si>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</si>
  <si>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</si>
  <si>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</si>
  <si>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</si>
  <si>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</si>
  <si>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</si>
  <si>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</si>
  <si>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</si>
  <si>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</si>
  <si>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</si>
  <si>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</si>
  <si>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</si>
  <si>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</si>
  <si>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</si>
  <si>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</si>
  <si>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</si>
  <si>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</si>
  <si>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</si>
  <si>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</si>
  <si>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</si>
  <si>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</si>
  <si>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</si>
  <si>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</si>
  <si>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</si>
  <si>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</si>
  <si>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</si>
  <si>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</si>
  <si>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</si>
  <si>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</si>
  <si>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</si>
  <si>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</si>
  <si>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</si>
  <si>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</si>
  <si>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</si>
  <si>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</si>
  <si>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</si>
  <si>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</si>
  <si>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</si>
  <si>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</si>
  <si>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</si>
  <si>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</si>
  <si>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</si>
  <si>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</si>
  <si>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</si>
  <si>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</si>
  <si>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</si>
  <si>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</si>
  <si>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</si>
  <si>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</si>
  <si>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</si>
  <si>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</si>
  <si>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</si>
  <si>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</si>
  <si>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</si>
  <si>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</si>
  <si>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</si>
  <si>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</si>
  <si>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</si>
  <si>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</si>
  <si>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</si>
  <si>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</si>
  <si>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</si>
  <si>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</si>
  <si>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</si>
  <si>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</si>
  <si>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</si>
  <si>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</si>
  <si>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</si>
  <si>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</si>
  <si>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</si>
  <si>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</si>
  <si>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</si>
  <si>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</si>
  <si>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</si>
  <si>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</si>
  <si>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</si>
  <si>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</si>
  <si>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</si>
  <si>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</si>
  <si>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</si>
  <si>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</si>
  <si>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</si>
  <si>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</si>
  <si>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</si>
  <si>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</si>
  <si>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</si>
  <si>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</si>
  <si>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</si>
  <si>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</si>
  <si>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</si>
  <si>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</si>
  <si>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</si>
  <si>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</si>
  <si>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</si>
  <si>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</si>
  <si>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</si>
  <si>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</si>
  <si>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</si>
  <si>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</si>
  <si>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</si>
  <si>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</si>
  <si>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</si>
  <si>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</si>
  <si>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</si>
  <si>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</si>
  <si>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</si>
  <si>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</si>
  <si>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</si>
  <si>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</si>
  <si>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</si>
  <si>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</si>
  <si>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</si>
  <si>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</si>
  <si>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</si>
  <si>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</si>
  <si>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</si>
  <si>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</si>
  <si>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</si>
  <si>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</si>
  <si>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</si>
  <si>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</si>
  <si>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</si>
  <si>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</si>
  <si>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</si>
  <si>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</si>
  <si>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</si>
  <si>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</si>
  <si>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</si>
  <si>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</si>
  <si>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</si>
  <si>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</si>
  <si>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</si>
  <si>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</si>
  <si>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</si>
  <si>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</si>
  <si>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</si>
  <si>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</si>
  <si>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</si>
  <si>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</si>
  <si>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</si>
  <si>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</si>
  <si>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</si>
  <si>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</si>
  <si>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</si>
  <si>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</si>
  <si>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</si>
  <si>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</si>
  <si>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</si>
  <si>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</si>
  <si>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</si>
  <si>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</si>
  <si>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</si>
  <si>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</si>
  <si>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</si>
  <si>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</si>
  <si>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</si>
  <si>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</si>
  <si>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</si>
  <si>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</si>
  <si>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</si>
  <si>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</si>
  <si>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</si>
  <si>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</si>
  <si>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</si>
  <si>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</si>
  <si>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</si>
  <si>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</si>
  <si>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</si>
  <si>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</si>
  <si>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</si>
  <si>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</si>
  <si>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</si>
  <si>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</si>
  <si>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</si>
  <si>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</si>
  <si>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</si>
  <si>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</si>
  <si>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</si>
  <si>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</si>
  <si>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</si>
  <si>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</si>
  <si>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</si>
  <si>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</si>
  <si>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</si>
  <si>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</si>
  <si>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</si>
  <si>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</si>
  <si>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</si>
  <si>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</si>
  <si>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</si>
  <si>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</si>
  <si>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</si>
  <si>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</si>
  <si>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</si>
  <si>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</si>
  <si>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</si>
  <si>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</si>
  <si>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</si>
  <si>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</si>
  <si>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</si>
  <si>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</si>
  <si>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</si>
  <si>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</si>
  <si>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</si>
  <si>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</si>
  <si>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</si>
  <si>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</si>
  <si>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</si>
  <si>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</si>
  <si>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</si>
  <si>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</si>
  <si>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</si>
  <si>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</si>
  <si>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</si>
  <si>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</si>
  <si>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</si>
  <si>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</si>
  <si>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</si>
  <si>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</si>
  <si>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</si>
  <si>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</si>
  <si>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</si>
  <si>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</si>
  <si>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</si>
  <si>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</si>
  <si>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</si>
  <si>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</si>
  <si>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</si>
  <si>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</si>
  <si>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</si>
  <si>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</si>
  <si>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</si>
  <si>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</si>
  <si>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</si>
  <si>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</si>
  <si>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</si>
  <si>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</si>
  <si>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</si>
  <si>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</si>
  <si>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</si>
  <si>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</si>
  <si>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</si>
  <si>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</si>
  <si>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</si>
  <si>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</si>
  <si>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</si>
  <si>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</si>
  <si>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</si>
  <si>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</si>
  <si>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</si>
  <si>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</si>
  <si>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</si>
  <si>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</si>
  <si>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</si>
  <si>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</si>
  <si>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</si>
  <si>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</si>
  <si>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</si>
  <si>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</si>
  <si>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</si>
  <si>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</si>
  <si>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</si>
  <si>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</si>
  <si>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</si>
  <si>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</si>
  <si>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</si>
  <si>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</si>
  <si>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</si>
  <si>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</si>
  <si>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</si>
  <si>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</si>
  <si>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</si>
  <si>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</si>
  <si>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</si>
  <si>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</si>
  <si>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</si>
  <si>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</si>
  <si>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</si>
  <si>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</si>
  <si>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</si>
  <si>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</si>
  <si>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</si>
  <si>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</si>
  <si>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</si>
  <si>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</si>
  <si>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</si>
  <si>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</si>
  <si>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</si>
  <si>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</si>
  <si>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</si>
  <si>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</si>
  <si>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</si>
  <si>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</si>
  <si>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</si>
  <si>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</si>
  <si>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</si>
  <si>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</si>
  <si>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</si>
  <si>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</si>
  <si>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</si>
  <si>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</si>
  <si>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</si>
  <si>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</si>
  <si>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</si>
  <si>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</si>
  <si>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</si>
  <si>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</si>
  <si>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</si>
  <si>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</si>
  <si>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</si>
  <si>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</si>
  <si>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</si>
  <si>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</si>
  <si>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</si>
  <si>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</si>
  <si>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</si>
  <si>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</si>
  <si>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</si>
  <si>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</si>
  <si>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</si>
  <si>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</si>
  <si>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</si>
  <si>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</si>
  <si>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</si>
  <si>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</si>
  <si>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</si>
  <si>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</si>
  <si>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</si>
  <si>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</si>
  <si>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</si>
  <si>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</si>
  <si>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</si>
  <si>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</si>
  <si>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</si>
  <si>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</si>
  <si>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</si>
  <si>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</si>
  <si>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</si>
  <si>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</si>
  <si>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</si>
  <si>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</si>
  <si>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</si>
  <si>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</si>
  <si>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</si>
  <si>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</si>
  <si>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</si>
  <si>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</si>
  <si>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</si>
  <si>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</si>
  <si>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</si>
  <si>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</si>
  <si>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</si>
  <si>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</si>
  <si>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</si>
  <si>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</si>
  <si>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</si>
  <si>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</si>
  <si>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</si>
  <si>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</si>
  <si>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</si>
  <si>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</si>
  <si>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</si>
  <si>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</si>
  <si>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</si>
  <si>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</si>
  <si>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</si>
  <si>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</si>
  <si>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</si>
  <si>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</si>
  <si>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</si>
  <si>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</si>
  <si>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</si>
  <si>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</si>
  <si>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</si>
  <si>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</si>
  <si>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</si>
  <si>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</si>
  <si>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</si>
  <si>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</si>
  <si>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</si>
  <si>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</si>
  <si>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</si>
  <si>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</si>
  <si>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</si>
  <si>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</si>
  <si>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</si>
  <si>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</si>
  <si>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</si>
  <si>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</si>
  <si>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</si>
  <si>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</si>
  <si>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</si>
  <si>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</si>
  <si>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</si>
  <si>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</si>
  <si>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</si>
  <si>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</si>
  <si>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</si>
  <si>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</si>
  <si>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</si>
  <si>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</si>
  <si>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</si>
  <si>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</si>
  <si>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</si>
  <si>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</si>
  <si>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</si>
  <si>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</si>
  <si>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</si>
  <si>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</si>
  <si>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</si>
  <si>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</si>
  <si>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</si>
  <si>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</si>
  <si>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</si>
  <si>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</si>
  <si>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</si>
  <si>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</si>
  <si>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</si>
  <si>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</si>
  <si>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</si>
  <si>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</si>
  <si>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</si>
  <si>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</si>
  <si>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</si>
  <si>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</si>
  <si>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</si>
  <si>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</si>
  <si>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</si>
  <si>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</si>
  <si>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</si>
  <si>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</si>
  <si>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</si>
  <si>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</si>
  <si>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</si>
  <si>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</si>
  <si>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</si>
  <si>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</si>
  <si>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</si>
  <si>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</si>
  <si>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</si>
  <si>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</si>
  <si>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</si>
  <si>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</si>
  <si>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</si>
  <si>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</si>
  <si>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</si>
  <si>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</si>
  <si>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</si>
  <si>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</si>
  <si>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</si>
  <si>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</si>
  <si>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</si>
  <si>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</si>
  <si>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</si>
  <si>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</si>
  <si>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</si>
  <si>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</si>
  <si>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</si>
  <si>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</si>
  <si>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</si>
  <si>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</si>
  <si>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</si>
  <si>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</si>
  <si>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</si>
  <si>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</si>
  <si>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</si>
  <si>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</si>
  <si>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</si>
  <si>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</si>
  <si>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</si>
  <si>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</si>
  <si>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</si>
  <si>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</si>
  <si>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</si>
  <si>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</si>
  <si>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</si>
  <si>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</si>
  <si>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</si>
  <si>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</si>
  <si>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</si>
  <si>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</si>
  <si>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</si>
  <si>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</si>
  <si>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</si>
  <si>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</si>
  <si>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</si>
  <si>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</si>
  <si>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</si>
  <si>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</si>
  <si>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</si>
  <si>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</si>
  <si>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</si>
  <si>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</si>
  <si>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</si>
  <si>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</si>
  <si>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</si>
  <si>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</si>
  <si>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</si>
  <si>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</si>
  <si>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</si>
  <si>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</si>
  <si>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</si>
  <si>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</si>
  <si>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</si>
  <si>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</si>
  <si>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</si>
  <si>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</si>
  <si>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</si>
  <si>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</si>
  <si>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</si>
  <si>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</si>
  <si>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</si>
  <si>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</si>
  <si>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</si>
  <si>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</si>
  <si>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</si>
  <si>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</si>
  <si>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</si>
  <si>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</si>
  <si>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</si>
  <si>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</si>
  <si>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</si>
  <si>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</si>
  <si>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</si>
  <si>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</si>
  <si>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</si>
  <si>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</si>
  <si>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</si>
  <si>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</si>
  <si>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</si>
  <si>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</si>
  <si>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</si>
  <si>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</si>
  <si>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</si>
  <si>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</si>
  <si>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</si>
  <si>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</si>
  <si>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</si>
  <si>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</si>
  <si>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</si>
  <si>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</si>
  <si>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</si>
  <si>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</si>
  <si>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</si>
  <si>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</si>
  <si>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</si>
  <si>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</si>
  <si>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</si>
  <si>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</si>
  <si>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</si>
  <si>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</si>
  <si>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</si>
  <si>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</si>
  <si>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</si>
  <si>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</si>
  <si>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</si>
  <si>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</si>
  <si>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</si>
  <si>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</si>
  <si>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</si>
  <si>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</si>
  <si>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</si>
  <si>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</si>
  <si>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</si>
  <si>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</si>
  <si>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</si>
  <si>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</si>
  <si>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</si>
  <si>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</si>
  <si>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</si>
  <si>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</si>
  <si>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</si>
  <si>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</si>
  <si>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</si>
  <si>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</si>
  <si>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</si>
  <si>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</si>
  <si>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</si>
  <si>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</si>
  <si>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</si>
  <si>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</si>
  <si>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</si>
  <si>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</si>
  <si>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</si>
  <si>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</si>
  <si>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</si>
  <si>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</si>
  <si>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</si>
  <si>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</si>
  <si>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</si>
  <si>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</si>
  <si>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</si>
  <si>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</si>
  <si>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</si>
  <si>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</si>
  <si>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</si>
  <si>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</si>
  <si>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</si>
  <si>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</si>
  <si>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</si>
  <si>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</si>
  <si>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</si>
  <si>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</si>
  <si>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</si>
  <si>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</si>
  <si>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</si>
  <si>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</si>
  <si>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</si>
  <si>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</si>
  <si>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</si>
  <si>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</si>
  <si>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</si>
  <si>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</si>
  <si>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</si>
  <si>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</si>
  <si>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</si>
  <si>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</si>
  <si>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</si>
  <si>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</si>
  <si>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</si>
  <si>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</si>
  <si>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</si>
  <si>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</si>
  <si>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</si>
  <si>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</si>
  <si>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</si>
  <si>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</si>
  <si>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</si>
  <si>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</si>
  <si>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</si>
  <si>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</si>
  <si>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</si>
  <si>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</si>
  <si>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</si>
  <si>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</si>
  <si>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</si>
  <si>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</si>
  <si>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</si>
  <si>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</si>
  <si>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</si>
  <si>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</si>
  <si>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</si>
  <si>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</si>
  <si>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</si>
  <si>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</si>
  <si>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</si>
  <si>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</si>
  <si>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</si>
  <si>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</si>
  <si>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</si>
  <si>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</si>
  <si>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</si>
  <si>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</si>
  <si>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</si>
  <si>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</si>
  <si>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</si>
  <si>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</si>
  <si>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</si>
  <si>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</si>
  <si>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</si>
  <si>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</si>
  <si>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</si>
  <si>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</si>
  <si>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</si>
  <si>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</si>
  <si>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</si>
  <si>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</si>
  <si>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</si>
  <si>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</si>
  <si>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</si>
  <si>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</si>
  <si>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</si>
  <si>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</si>
  <si>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</si>
  <si>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</si>
  <si>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</si>
  <si>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</si>
  <si>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</si>
  <si>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</si>
  <si>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</si>
  <si>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</si>
  <si>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</si>
  <si>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</si>
  <si>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</si>
  <si>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</si>
  <si>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</si>
  <si>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</si>
  <si>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</si>
  <si>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</si>
  <si>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</si>
  <si>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</si>
  <si>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</si>
  <si>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</si>
  <si>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</si>
  <si>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</si>
  <si>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</si>
  <si>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</si>
  <si>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</si>
  <si>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</si>
  <si>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</si>
  <si>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</si>
  <si>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</si>
  <si>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</si>
  <si>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</si>
  <si>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</si>
  <si>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</si>
  <si>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</si>
  <si>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</si>
  <si>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</si>
  <si>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</si>
  <si>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</si>
  <si>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</si>
  <si>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</si>
  <si>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</si>
  <si>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</si>
  <si>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</si>
  <si>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</si>
  <si>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</si>
  <si>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</si>
  <si>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</si>
  <si>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</si>
  <si>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</si>
  <si>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</si>
  <si>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</si>
  <si>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</si>
  <si>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</si>
  <si>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</si>
  <si>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</si>
  <si>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</si>
  <si>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</si>
  <si>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</si>
  <si>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</si>
  <si>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</si>
  <si>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</si>
  <si>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</si>
  <si>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</si>
  <si>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</si>
  <si>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</si>
  <si>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</si>
  <si>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</si>
  <si>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</si>
  <si>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</si>
  <si>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</si>
  <si>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</si>
  <si>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</si>
  <si>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</si>
  <si>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</si>
  <si>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</si>
  <si>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</si>
  <si>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</si>
  <si>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</si>
  <si>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</si>
  <si>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</si>
  <si>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</si>
  <si>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</si>
  <si>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</si>
  <si>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</si>
  <si>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</si>
  <si>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</si>
  <si>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</si>
  <si>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</si>
  <si>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</si>
  <si>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</si>
  <si>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</si>
  <si>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</si>
  <si>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</si>
  <si>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</si>
  <si>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</si>
  <si>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</si>
  <si>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</si>
  <si>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</si>
  <si>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</si>
  <si>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</si>
  <si>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</si>
  <si>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</si>
  <si>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</si>
  <si>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</si>
  <si>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</si>
  <si>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</si>
  <si>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</si>
  <si>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</si>
  <si>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</si>
  <si>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</si>
  <si>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</si>
  <si>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</si>
  <si>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</si>
  <si>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</si>
  <si>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</si>
  <si>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</si>
  <si>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</si>
  <si>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</si>
  <si>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</si>
  <si>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</si>
  <si>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</si>
  <si>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</si>
  <si>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</si>
  <si>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</si>
  <si>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</si>
  <si>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</si>
  <si>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</si>
  <si>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</si>
  <si>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</si>
  <si>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</si>
  <si>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</si>
  <si>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</si>
  <si>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</si>
  <si>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</si>
  <si>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</si>
  <si>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</si>
  <si>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</si>
  <si>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</si>
  <si>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</si>
  <si>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</si>
  <si>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</si>
  <si>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</si>
  <si>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</si>
  <si>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</si>
  <si>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</si>
  <si>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</si>
  <si>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</si>
  <si>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</si>
  <si>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</si>
  <si>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</si>
  <si>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</si>
  <si>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</si>
  <si>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</si>
  <si>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</si>
  <si>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</si>
  <si>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</si>
  <si>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</si>
  <si>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</si>
  <si>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</si>
  <si>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</si>
  <si>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</si>
  <si>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</si>
  <si>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</si>
  <si>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</si>
  <si>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</si>
  <si>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</si>
  <si>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</si>
  <si>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</si>
  <si>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</si>
  <si>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</si>
  <si>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</si>
  <si>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</si>
  <si>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</si>
  <si>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</si>
  <si>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</si>
  <si>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</si>
  <si>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</si>
  <si>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</si>
  <si>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</si>
  <si>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</si>
  <si>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</si>
  <si>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</si>
  <si>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</si>
  <si>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</si>
  <si>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</si>
  <si>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</si>
  <si>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</si>
  <si>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</si>
  <si>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</si>
  <si>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</si>
  <si>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</si>
  <si>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</si>
  <si>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</si>
  <si>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</si>
  <si>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</si>
  <si>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</si>
  <si>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</si>
  <si>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</si>
  <si>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</si>
  <si>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</si>
  <si>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</si>
  <si>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</si>
  <si>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</si>
  <si>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</si>
  <si>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</si>
  <si>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</si>
  <si>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</si>
  <si>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</si>
  <si>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</si>
  <si>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</si>
  <si>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</si>
  <si>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</si>
  <si>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</si>
  <si>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</si>
  <si>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</si>
  <si>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</si>
  <si>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</si>
  <si>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</si>
  <si>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</si>
  <si>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</si>
  <si>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</si>
  <si>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</si>
  <si>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</si>
  <si>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</si>
  <si>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</si>
  <si>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</si>
  <si>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</si>
  <si>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</si>
  <si>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</si>
  <si>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</si>
  <si>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</si>
  <si>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</si>
  <si>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</si>
  <si>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</si>
  <si>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</si>
  <si>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</si>
  <si>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</si>
  <si>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</si>
  <si>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</si>
  <si>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</si>
  <si>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</si>
  <si>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</si>
  <si>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</si>
  <si>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</si>
  <si>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</si>
  <si>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</si>
  <si>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</si>
  <si>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</si>
  <si>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</si>
  <si>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</si>
  <si>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</si>
  <si>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</si>
  <si>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</si>
  <si>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</si>
  <si>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</si>
  <si>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</si>
  <si>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</si>
  <si>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</si>
  <si>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</si>
  <si>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</si>
  <si>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</si>
  <si>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</si>
  <si>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</si>
  <si>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</si>
  <si>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</si>
  <si>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</si>
  <si>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</si>
  <si>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</si>
  <si>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</si>
  <si>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</si>
  <si>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</si>
  <si>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</si>
  <si>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</si>
  <si>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</si>
  <si>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</si>
  <si>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</si>
  <si>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</si>
  <si>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</si>
  <si>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</si>
  <si>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</si>
  <si>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</si>
  <si>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</si>
  <si>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</si>
  <si>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</si>
  <si>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</si>
  <si>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</si>
  <si>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</si>
  <si>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</si>
  <si>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</si>
  <si>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</si>
  <si>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</si>
  <si>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</si>
  <si>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</si>
  <si>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</si>
  <si>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</si>
  <si>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</si>
  <si>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</si>
  <si>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</si>
  <si>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</si>
  <si>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</si>
  <si>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</si>
  <si>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</si>
  <si>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</si>
  <si>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</si>
  <si>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</si>
  <si>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</si>
  <si>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</si>
  <si>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</si>
  <si>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</si>
  <si>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</si>
  <si>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</si>
  <si>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</si>
  <si>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</si>
  <si>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</si>
  <si>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</si>
  <si>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</si>
  <si>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</si>
  <si>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</si>
  <si>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</si>
  <si>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</si>
  <si>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</si>
  <si>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</si>
  <si>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</si>
  <si>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</si>
  <si>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</si>
  <si>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</si>
  <si>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</si>
  <si>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</si>
  <si>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</si>
  <si>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</si>
  <si>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</si>
  <si>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</si>
  <si>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</si>
  <si>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</si>
  <si>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</si>
  <si>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</si>
  <si>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</si>
  <si>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</si>
  <si>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</si>
  <si>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</si>
  <si>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</si>
  <si>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</si>
  <si>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</si>
  <si>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</si>
  <si>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</si>
  <si>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</si>
  <si>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</si>
  <si>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</si>
  <si>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</si>
  <si>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</si>
  <si>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</si>
  <si>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</si>
  <si>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</si>
  <si>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</si>
  <si>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</si>
  <si>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</si>
  <si>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</si>
  <si>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</si>
  <si>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</si>
  <si>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</si>
  <si>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</si>
  <si>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</si>
  <si>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</si>
  <si>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</si>
  <si>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</si>
  <si>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</si>
  <si>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</si>
  <si>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</si>
  <si>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</si>
  <si>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</si>
  <si>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</si>
  <si>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</si>
  <si>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</si>
  <si>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</si>
  <si>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</si>
  <si>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</si>
  <si>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</si>
  <si>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</si>
  <si>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</si>
  <si>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</si>
  <si>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</si>
  <si>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</si>
  <si>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</si>
  <si>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</si>
  <si>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</si>
  <si>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</si>
  <si>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</si>
  <si>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</si>
  <si>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</si>
  <si>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</si>
  <si>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</si>
  <si>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</si>
  <si>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</si>
  <si>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</si>
  <si>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</si>
  <si>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</si>
  <si>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</si>
  <si>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</si>
  <si>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</si>
  <si>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</si>
  <si>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</si>
  <si>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</si>
  <si>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</si>
  <si>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</si>
  <si>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</si>
  <si>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</si>
  <si>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</si>
  <si>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</si>
  <si>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</si>
  <si>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</si>
  <si>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</si>
  <si>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</si>
  <si>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</si>
  <si>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</si>
  <si>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</si>
  <si>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</si>
  <si>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</si>
  <si>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</si>
  <si>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</si>
  <si>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</si>
  <si>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</si>
  <si>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</si>
  <si>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</si>
  <si>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</si>
  <si>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</si>
  <si>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</si>
  <si>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</si>
  <si>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</si>
  <si>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</si>
  <si>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</si>
  <si>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</si>
  <si>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</si>
  <si>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</si>
  <si>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</si>
  <si>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</si>
  <si>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</si>
  <si>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</si>
  <si>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</si>
  <si>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</si>
  <si>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</si>
  <si>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</si>
  <si>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</si>
  <si>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</si>
  <si>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</si>
  <si>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</si>
  <si>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</si>
  <si>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</si>
  <si>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</si>
  <si>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</si>
  <si>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</si>
  <si>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</si>
  <si>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</si>
  <si>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</si>
  <si>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</si>
  <si>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</si>
  <si>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</si>
  <si>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</si>
  <si>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</si>
  <si>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</si>
  <si>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</si>
  <si>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</si>
  <si>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</si>
  <si>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</si>
  <si>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</si>
  <si>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</si>
  <si>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</si>
  <si>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</si>
  <si>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</si>
  <si>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</si>
  <si>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</si>
  <si>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</si>
  <si>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</si>
  <si>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</si>
  <si>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</si>
  <si>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</si>
  <si>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</si>
  <si>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</si>
  <si>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</si>
  <si>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</si>
  <si>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</si>
  <si>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</si>
  <si>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</si>
  <si>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</si>
  <si>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</si>
  <si>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</si>
  <si>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</si>
  <si>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</si>
  <si>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</si>
  <si>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</si>
  <si>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</si>
  <si>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</si>
  <si>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</si>
  <si>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</si>
  <si>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</si>
  <si>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</si>
  <si>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</si>
  <si>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</si>
  <si>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</si>
  <si>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</si>
  <si>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</si>
  <si>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</si>
  <si>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</si>
  <si>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</si>
  <si>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</si>
  <si>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</si>
  <si>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</si>
  <si>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</si>
  <si>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</si>
  <si>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</si>
  <si>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</si>
  <si>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</si>
  <si>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</si>
  <si>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</si>
  <si>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</si>
  <si>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</si>
  <si>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</si>
  <si>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</si>
  <si>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</si>
  <si>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</si>
  <si>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</si>
  <si>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</si>
  <si>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</si>
  <si>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</si>
  <si>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</si>
  <si>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</si>
  <si>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</si>
  <si>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</si>
  <si>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</si>
  <si>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</si>
  <si>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</si>
  <si>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</si>
  <si>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</si>
  <si>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</si>
  <si>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</si>
  <si>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</si>
  <si>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</si>
  <si>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</si>
  <si>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</si>
  <si>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</si>
  <si>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</si>
  <si>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</si>
  <si>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</si>
  <si>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</si>
  <si>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</si>
  <si>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</si>
  <si>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</si>
  <si>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</si>
  <si>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</si>
  <si>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</si>
  <si>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</si>
  <si>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</si>
  <si>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</si>
  <si>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</si>
  <si>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</si>
  <si>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</si>
  <si>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</si>
  <si>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</si>
  <si>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</si>
  <si>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</si>
  <si>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</si>
  <si>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</si>
  <si>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</si>
  <si>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</si>
  <si>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</si>
  <si>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</si>
  <si>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</si>
  <si>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</si>
  <si>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</si>
  <si>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</si>
  <si>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</si>
  <si>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</si>
  <si>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</si>
  <si>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</si>
  <si>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</si>
  <si>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</si>
  <si>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</si>
  <si>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</si>
  <si>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</si>
  <si>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</si>
  <si>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</si>
  <si>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</si>
  <si>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</si>
  <si>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</si>
  <si>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</si>
  <si>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</si>
  <si>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</si>
  <si>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</si>
  <si>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</si>
  <si>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</si>
  <si>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</si>
  <si>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</si>
  <si>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</si>
  <si>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</si>
  <si>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</si>
  <si>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</si>
  <si>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</si>
  <si>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</si>
  <si>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</si>
  <si>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</si>
  <si>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</si>
  <si>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</si>
  <si>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</si>
  <si>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</si>
  <si>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</si>
  <si>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</si>
  <si>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</si>
  <si>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</si>
  <si>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</si>
  <si>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</si>
  <si>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</si>
  <si>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</si>
  <si>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</si>
  <si>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</si>
  <si>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</si>
  <si>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</si>
  <si>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</si>
  <si>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</si>
  <si>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</si>
  <si>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</si>
  <si>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</si>
  <si>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</si>
  <si>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</si>
  <si>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</si>
  <si>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</si>
  <si>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</si>
  <si>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</si>
  <si>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</si>
  <si>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</si>
  <si>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</si>
  <si>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</si>
  <si>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</si>
  <si>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</si>
  <si>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</si>
  <si>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</si>
  <si>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</si>
  <si>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</si>
  <si>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</si>
  <si>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</si>
  <si>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</si>
  <si>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</si>
  <si>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</si>
  <si>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</si>
  <si>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</si>
  <si>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</si>
  <si>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</si>
  <si>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</si>
  <si>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</si>
  <si>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</si>
  <si>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</si>
  <si>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</si>
  <si>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</si>
  <si>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</si>
  <si>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</si>
  <si>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</si>
  <si>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</si>
  <si>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</si>
  <si>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</si>
  <si>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</si>
  <si>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</si>
  <si>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</si>
  <si>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</si>
  <si>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</si>
  <si>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</si>
  <si>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</si>
  <si>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</si>
  <si>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</si>
  <si>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</si>
  <si>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</si>
  <si>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</si>
  <si>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</si>
  <si>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</si>
  <si>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</si>
  <si>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</si>
  <si>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</si>
  <si>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</si>
  <si>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</si>
  <si>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</si>
  <si>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</si>
  <si>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</si>
  <si>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</si>
  <si>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</si>
  <si>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</si>
  <si>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</si>
  <si>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</si>
  <si>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</si>
  <si>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</si>
  <si>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</si>
  <si>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</si>
  <si>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</si>
  <si>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</si>
  <si>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</si>
  <si>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</si>
  <si>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</si>
  <si>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</si>
  <si>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</si>
  <si>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</si>
  <si>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</si>
  <si>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</si>
  <si>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</si>
  <si>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</si>
  <si>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</si>
  <si>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</si>
  <si>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</si>
  <si>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</si>
  <si>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</si>
  <si>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</si>
  <si>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</si>
  <si>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</si>
  <si>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</si>
  <si>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</si>
  <si>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</si>
  <si>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</si>
  <si>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</si>
  <si>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</si>
  <si>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</si>
  <si>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</si>
  <si>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</si>
  <si>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</si>
  <si>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</si>
  <si>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</si>
  <si>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</si>
  <si>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</si>
  <si>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</si>
  <si>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</si>
  <si>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</si>
  <si>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</si>
  <si>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</si>
  <si>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</si>
  <si>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</si>
  <si>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</si>
  <si>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</si>
  <si>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</si>
  <si>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</si>
  <si>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</si>
  <si>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</si>
  <si>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</si>
  <si>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</si>
  <si>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</si>
  <si>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</si>
  <si>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</si>
  <si>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</si>
  <si>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</si>
  <si>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</si>
  <si>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</si>
  <si>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</si>
  <si>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</si>
  <si>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</si>
  <si>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</si>
  <si>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</si>
  <si>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</si>
  <si>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</si>
  <si>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</si>
  <si>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</si>
  <si>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</si>
  <si>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</si>
  <si>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</si>
  <si>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</si>
  <si>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</si>
  <si>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</si>
  <si>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</si>
  <si>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</si>
  <si>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</si>
  <si>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</si>
  <si>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</si>
  <si>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</si>
  <si>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</si>
  <si>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</si>
  <si>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</si>
  <si>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</si>
  <si>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</si>
  <si>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</si>
  <si>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</si>
  <si>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</si>
  <si>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</si>
  <si>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</si>
  <si>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</si>
  <si>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</si>
  <si>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</si>
  <si>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</si>
  <si>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</si>
  <si>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</si>
  <si>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</si>
  <si>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</si>
  <si>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</si>
  <si>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</si>
  <si>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</si>
  <si>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</si>
  <si>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</si>
  <si>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</si>
  <si>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</si>
  <si>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</si>
  <si>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</si>
  <si>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</si>
  <si>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</si>
  <si>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</si>
  <si>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</si>
  <si>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</si>
  <si>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</si>
  <si>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</si>
  <si>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</si>
  <si>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</si>
  <si>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</si>
  <si>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</si>
  <si>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</si>
  <si>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</si>
  <si>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</si>
  <si>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</si>
  <si>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</si>
  <si>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</si>
  <si>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</si>
  <si>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</si>
  <si>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</si>
  <si>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</si>
  <si>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</si>
  <si>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</si>
  <si>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</si>
  <si>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</si>
  <si>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</si>
  <si>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</si>
  <si>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</si>
  <si>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</si>
  <si>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</si>
  <si>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</si>
  <si>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</si>
  <si>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</si>
  <si>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</si>
  <si>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</si>
  <si>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</si>
  <si>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</si>
  <si>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</si>
  <si>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</si>
  <si>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</si>
  <si>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</si>
  <si>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</si>
  <si>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</si>
  <si>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</si>
  <si>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</si>
  <si>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</si>
  <si>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</si>
  <si>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</si>
  <si>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</si>
  <si>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</si>
  <si>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</si>
  <si>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</si>
  <si>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</si>
  <si>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</si>
  <si>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</si>
  <si>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</si>
  <si>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</si>
  <si>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</si>
  <si>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</si>
  <si>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</si>
  <si>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</si>
  <si>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</si>
  <si>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</si>
  <si>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</si>
  <si>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</si>
  <si>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</si>
  <si>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</si>
  <si>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</si>
  <si>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</si>
  <si>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</si>
  <si>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</si>
  <si>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</si>
  <si>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</si>
  <si>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</si>
  <si>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</si>
  <si>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</si>
  <si>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</si>
  <si>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</si>
  <si>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</si>
  <si>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</si>
  <si>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</si>
  <si>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</si>
  <si>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</si>
  <si>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</si>
  <si>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</si>
  <si>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</si>
  <si>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</si>
  <si>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</si>
  <si>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</si>
  <si>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</si>
  <si>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</si>
  <si>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</si>
  <si>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</si>
  <si>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</si>
  <si>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</si>
  <si>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</si>
  <si>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</si>
  <si>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</si>
  <si>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</si>
  <si>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</si>
  <si>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</si>
  <si>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</si>
  <si>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</si>
  <si>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</si>
  <si>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</si>
  <si>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</si>
  <si>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</si>
  <si>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</si>
  <si>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</si>
  <si>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</si>
  <si>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</si>
  <si>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</si>
  <si>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</si>
  <si>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</si>
  <si>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</si>
  <si>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</si>
  <si>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</si>
  <si>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</si>
  <si>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</si>
  <si>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</si>
  <si>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</si>
  <si>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</si>
  <si>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</si>
  <si>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</si>
  <si>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</si>
  <si>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</si>
  <si>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</si>
  <si>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</si>
  <si>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</si>
  <si>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</si>
  <si>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</si>
  <si>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</si>
  <si>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</si>
  <si>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</si>
  <si>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</si>
  <si>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</si>
  <si>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</si>
  <si>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</si>
  <si>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</si>
  <si>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</si>
  <si>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</si>
  <si>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</si>
  <si>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</si>
  <si>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</si>
  <si>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</si>
  <si>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</si>
  <si>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</si>
  <si>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</si>
  <si>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</si>
  <si>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</si>
  <si>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</si>
  <si>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</si>
  <si>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</si>
  <si>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</si>
  <si>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</si>
  <si>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</si>
  <si>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</si>
  <si>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</si>
  <si>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</si>
  <si>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</si>
  <si>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</si>
  <si>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</si>
  <si>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</si>
  <si>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</si>
  <si>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</si>
  <si>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</si>
  <si>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</si>
  <si>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</si>
  <si>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</si>
  <si>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</si>
  <si>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</si>
  <si>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</si>
  <si>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</si>
  <si>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</si>
  <si>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</si>
  <si>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</si>
  <si>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</si>
  <si>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</si>
  <si>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</si>
  <si>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</si>
  <si>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</si>
  <si>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</si>
  <si>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</si>
  <si>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</si>
  <si>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</si>
  <si>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</si>
  <si>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</si>
  <si>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</si>
  <si>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</si>
  <si>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</si>
  <si>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</si>
  <si>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</si>
  <si>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</si>
  <si>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</si>
  <si>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</si>
  <si>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</si>
  <si>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</si>
  <si>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</si>
  <si>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</si>
  <si>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</si>
  <si>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</si>
  <si>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</si>
  <si>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</si>
  <si>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</si>
  <si>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</si>
  <si>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</si>
  <si>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</si>
  <si>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</si>
  <si>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</si>
  <si>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</si>
  <si>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</si>
  <si>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</si>
  <si>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</si>
  <si>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</si>
  <si>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</si>
  <si>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</si>
  <si>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</si>
  <si>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</si>
  <si>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</si>
  <si>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</si>
  <si>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</si>
  <si>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</si>
  <si>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</si>
  <si>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</si>
  <si>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</si>
  <si>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</si>
  <si>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</si>
  <si>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</si>
  <si>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</si>
  <si>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</si>
  <si>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</si>
  <si>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</si>
  <si>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</si>
  <si>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</si>
  <si>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</si>
  <si>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</si>
  <si>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</si>
  <si>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</si>
  <si>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</si>
  <si>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</si>
  <si>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</si>
  <si>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</si>
  <si>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</si>
  <si>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</si>
  <si>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</si>
  <si>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</si>
  <si>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</si>
  <si>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</si>
  <si>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</si>
  <si>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</si>
  <si>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</si>
  <si>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</si>
  <si>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</si>
  <si>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</si>
  <si>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</si>
  <si>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</si>
  <si>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</si>
  <si>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</si>
  <si>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</si>
  <si>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</si>
  <si>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</si>
  <si>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</si>
  <si>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</si>
  <si>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</si>
  <si>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</si>
  <si>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</si>
  <si>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</si>
  <si>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</si>
  <si>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</si>
  <si>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</si>
  <si>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</si>
  <si>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</si>
  <si>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</si>
  <si>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</si>
  <si>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</si>
  <si>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</si>
  <si>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</si>
  <si>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</si>
  <si>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</si>
  <si>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</si>
  <si>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</si>
  <si>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</si>
  <si>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</si>
  <si>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</si>
  <si>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</si>
  <si>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</si>
  <si>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</si>
  <si>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</si>
  <si>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</si>
  <si>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</si>
  <si>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</si>
  <si>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</si>
  <si>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</si>
  <si>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</si>
  <si>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</si>
  <si>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</si>
  <si>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</si>
  <si>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</si>
  <si>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</si>
  <si>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</si>
  <si>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</si>
  <si>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</si>
  <si>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</si>
  <si>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</si>
  <si>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</si>
  <si>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</si>
  <si>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</si>
  <si>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</si>
  <si>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</si>
  <si>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</si>
  <si>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</si>
  <si>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</si>
  <si>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</si>
  <si>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</si>
  <si>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</si>
  <si>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</si>
  <si>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</si>
  <si>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</si>
  <si>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</si>
  <si>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</si>
  <si>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</si>
  <si>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</si>
  <si>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</si>
  <si>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</si>
  <si>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</si>
  <si>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</si>
  <si>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</si>
  <si>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</si>
  <si>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</si>
  <si>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</si>
  <si>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</si>
  <si>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</si>
  <si>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</si>
  <si>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</si>
  <si>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</si>
  <si>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</si>
  <si>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</si>
  <si>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</si>
  <si>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</si>
  <si>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</si>
  <si>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</si>
  <si>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</si>
  <si>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</si>
  <si>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</si>
  <si>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</si>
  <si>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</si>
  <si>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</si>
  <si>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</si>
  <si>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</si>
  <si>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</si>
  <si>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</si>
  <si>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</si>
  <si>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</si>
  <si>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</si>
  <si>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</si>
  <si>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</si>
  <si>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</si>
  <si>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</si>
  <si>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</si>
  <si>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</si>
  <si>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</si>
  <si>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</si>
  <si>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</si>
  <si>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</si>
  <si>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</si>
  <si>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</si>
  <si>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</si>
  <si>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</si>
  <si>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</si>
  <si>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</si>
  <si>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</si>
  <si>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</si>
  <si>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</si>
  <si>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</si>
  <si>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</si>
  <si>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</si>
  <si>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</si>
  <si>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</si>
  <si>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</si>
  <si>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</si>
  <si>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</si>
  <si>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</si>
  <si>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</si>
  <si>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</si>
  <si>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</si>
  <si>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</si>
  <si>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</si>
  <si>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</si>
  <si>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</si>
  <si>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</si>
  <si>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</si>
  <si>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</si>
  <si>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</si>
  <si>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</si>
  <si>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</si>
  <si>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</si>
  <si>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</si>
  <si>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</si>
  <si>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</si>
  <si>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</si>
  <si>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</si>
  <si>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</si>
  <si>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</si>
  <si>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</si>
  <si>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</si>
  <si>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</si>
  <si>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</si>
  <si>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</si>
  <si>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</si>
  <si>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</si>
  <si>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</si>
  <si>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</si>
  <si>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</si>
  <si>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</si>
  <si>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</si>
  <si>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</si>
  <si>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</si>
  <si>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</si>
  <si>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</si>
  <si>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</si>
  <si>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</si>
  <si>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</si>
  <si>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</si>
  <si>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</si>
  <si>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</si>
  <si>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</si>
  <si>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</si>
  <si>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</si>
  <si>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</si>
  <si>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</si>
  <si>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</si>
  <si>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</si>
  <si>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</si>
  <si>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</si>
  <si>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</si>
  <si>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</si>
  <si>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</si>
  <si>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</si>
  <si>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</si>
  <si>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</si>
  <si>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</si>
  <si>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</si>
  <si>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</si>
  <si>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</si>
  <si>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</si>
  <si>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</si>
  <si>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</si>
  <si>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</si>
  <si>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</si>
  <si>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</si>
  <si>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</si>
  <si>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</si>
  <si>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</si>
  <si>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</si>
  <si>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</si>
  <si>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</si>
  <si>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</si>
  <si>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</si>
  <si>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</si>
  <si>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</si>
  <si>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</si>
  <si>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</si>
  <si>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</si>
  <si>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</si>
  <si>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</si>
  <si>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</si>
  <si>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</si>
  <si>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</si>
  <si>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</si>
  <si>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</si>
  <si>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</si>
  <si>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</si>
  <si>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</si>
  <si>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</si>
  <si>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</si>
  <si>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</si>
  <si>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</si>
  <si>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</si>
  <si>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</si>
  <si>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</si>
  <si>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</si>
  <si>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</si>
  <si>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</si>
  <si>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</si>
  <si>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</si>
  <si>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</si>
  <si>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</si>
  <si>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</si>
  <si>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</si>
  <si>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</si>
  <si>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</si>
  <si>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</si>
  <si>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</si>
  <si>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</si>
  <si>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</si>
  <si>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</si>
  <si>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</si>
  <si>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</si>
  <si>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</si>
  <si>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</si>
  <si>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</si>
  <si>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</si>
  <si>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</si>
  <si>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</si>
  <si>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</si>
  <si>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</si>
  <si>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</si>
  <si>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</si>
  <si>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</si>
  <si>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</si>
  <si>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</si>
  <si>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</si>
  <si>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</si>
  <si>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</si>
  <si>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</si>
  <si>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</si>
  <si>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</si>
  <si>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</si>
  <si>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</si>
  <si>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</si>
  <si>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</si>
  <si>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</si>
  <si>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</si>
  <si>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</si>
  <si>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</si>
  <si>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</si>
  <si>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</si>
  <si>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</si>
  <si>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</si>
  <si>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</si>
  <si>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</si>
  <si>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</si>
  <si>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</si>
  <si>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</si>
  <si>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</si>
  <si>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</si>
  <si>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</si>
  <si>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</si>
  <si>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</si>
  <si>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</si>
  <si>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</si>
  <si>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</si>
  <si>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</si>
  <si>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</si>
  <si>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</si>
  <si>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</si>
  <si>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</si>
  <si>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</si>
  <si>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</si>
  <si>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</si>
  <si>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</si>
  <si>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</si>
  <si>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</si>
  <si>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</si>
  <si>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</si>
  <si>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</si>
  <si>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</si>
  <si>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</si>
  <si>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</si>
  <si>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</si>
  <si>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</si>
  <si>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</si>
  <si>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</si>
  <si>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</si>
  <si>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</si>
  <si>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</si>
  <si>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</si>
  <si>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</si>
  <si>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</si>
  <si>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</si>
  <si>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</si>
  <si>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</si>
  <si>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</si>
  <si>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</si>
  <si>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</si>
  <si>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</si>
  <si>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</si>
  <si>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</si>
  <si>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</si>
  <si>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</si>
  <si>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</si>
  <si>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</si>
  <si>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</si>
  <si>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</si>
  <si>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</si>
  <si>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</si>
  <si>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</si>
  <si>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</si>
  <si>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</si>
  <si>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</si>
  <si>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</si>
  <si>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</si>
  <si>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</si>
  <si>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</si>
  <si>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</si>
  <si>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</si>
  <si>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</si>
  <si>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</si>
  <si>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</si>
  <si>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</si>
  <si>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</si>
  <si>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</si>
  <si>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</si>
  <si>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</si>
  <si>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</si>
  <si>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</si>
  <si>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</si>
  <si>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</si>
  <si>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</si>
  <si>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</si>
  <si>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</si>
  <si>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</si>
  <si>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</si>
  <si>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</si>
  <si>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</si>
  <si>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</si>
  <si>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</si>
  <si>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</si>
  <si>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</si>
  <si>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</si>
  <si>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</si>
  <si>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</si>
  <si>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</si>
  <si>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</si>
  <si>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</si>
  <si>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</si>
  <si>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</si>
  <si>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</si>
  <si>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</si>
  <si>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</si>
  <si>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</si>
  <si>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</si>
  <si>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</si>
  <si>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</si>
  <si>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</si>
  <si>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</si>
  <si>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</si>
  <si>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</si>
  <si>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</si>
  <si>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</si>
  <si>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</si>
  <si>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</si>
  <si>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</si>
  <si>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</si>
  <si>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</si>
  <si>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</si>
  <si>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</si>
  <si>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</si>
  <si>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</si>
  <si>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</si>
  <si>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</si>
  <si>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</si>
  <si>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</si>
  <si>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</si>
  <si>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</si>
  <si>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</si>
  <si>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</si>
  <si>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</si>
  <si>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</si>
  <si>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</si>
  <si>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</si>
  <si>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</si>
  <si>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</si>
  <si>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</si>
  <si>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</si>
  <si>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</si>
  <si>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</si>
  <si>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</si>
  <si>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</si>
  <si>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</si>
  <si>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</si>
  <si>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</si>
  <si>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</si>
  <si>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</si>
  <si>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</si>
  <si>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</si>
  <si>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</si>
  <si>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</si>
  <si>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</si>
  <si>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</si>
  <si>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</si>
  <si>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</si>
  <si>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</si>
  <si>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</si>
  <si>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</si>
  <si>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</si>
  <si>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</si>
  <si>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</si>
  <si>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</si>
  <si>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</si>
  <si>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</si>
  <si>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</si>
  <si>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</si>
  <si>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</si>
  <si>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</si>
  <si>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</si>
  <si>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</si>
  <si>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</si>
  <si>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</si>
  <si>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</si>
  <si>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</si>
  <si>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</si>
  <si>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</si>
  <si>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</si>
  <si>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</si>
  <si>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</si>
  <si>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</si>
  <si>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</si>
  <si>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</si>
  <si>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</si>
  <si>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</si>
  <si>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</si>
  <si>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</si>
  <si>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</si>
  <si>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</si>
  <si>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</si>
  <si>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</si>
  <si>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</si>
  <si>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</si>
  <si>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</si>
  <si>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</si>
  <si>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</si>
  <si>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</si>
  <si>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</si>
  <si>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</si>
  <si>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</si>
  <si>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</si>
  <si>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</si>
  <si>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</si>
  <si>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</si>
  <si>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</si>
  <si>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</si>
  <si>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</si>
  <si>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</si>
  <si>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</si>
  <si>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</si>
  <si>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</si>
  <si>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</si>
  <si>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</si>
  <si>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</si>
  <si>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</si>
  <si>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</si>
  <si>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</si>
  <si>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</si>
  <si>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</si>
  <si>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</si>
  <si>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</si>
  <si>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</si>
  <si>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</si>
  <si>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</si>
  <si>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</si>
  <si>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</si>
  <si>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</si>
  <si>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</si>
  <si>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</si>
  <si>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</si>
  <si>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</si>
  <si>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</si>
  <si>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</si>
  <si>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</si>
  <si>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</si>
  <si>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</si>
  <si>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</si>
  <si>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</si>
  <si>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</si>
  <si>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</si>
  <si>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</si>
  <si>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</si>
  <si>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</si>
  <si>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</si>
  <si>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</si>
  <si>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</si>
  <si>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</si>
  <si>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</si>
  <si>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</si>
  <si>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</si>
  <si>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</si>
  <si>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</si>
  <si>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</si>
  <si>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</si>
  <si>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</si>
  <si>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</si>
  <si>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</si>
  <si>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</si>
  <si>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</si>
  <si>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</si>
  <si>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</si>
  <si>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</si>
  <si>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</si>
  <si>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</si>
  <si>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</si>
  <si>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</si>
  <si>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</si>
  <si>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</si>
  <si>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</si>
  <si>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</si>
  <si>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</si>
  <si>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</si>
  <si>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</si>
  <si>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</si>
  <si>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</si>
  <si>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</si>
  <si>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</si>
  <si>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</si>
  <si>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</si>
  <si>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</si>
  <si>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</si>
  <si>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</si>
  <si>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</si>
  <si>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</si>
  <si>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</si>
  <si>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</si>
  <si>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</si>
  <si>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</si>
  <si>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</si>
  <si>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</si>
  <si>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</si>
  <si>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</si>
  <si>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</si>
  <si>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</si>
  <si>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</si>
  <si>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</si>
  <si>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</si>
  <si>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</si>
  <si>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</si>
  <si>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</si>
  <si>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</si>
  <si>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</si>
  <si>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</si>
  <si>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</si>
  <si>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</si>
  <si>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</si>
  <si>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</si>
  <si>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</si>
  <si>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</si>
  <si>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</si>
  <si>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</si>
  <si>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</si>
  <si>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</si>
  <si>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</si>
  <si>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</si>
  <si>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</si>
  <si>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</si>
  <si>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</si>
  <si>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</si>
  <si>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</si>
  <si>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</si>
  <si>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</si>
  <si>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</si>
  <si>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</si>
  <si>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</si>
  <si>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</si>
  <si>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</si>
  <si>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</si>
  <si>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</si>
  <si>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</si>
  <si>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</si>
  <si>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</si>
  <si>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</si>
  <si>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</si>
  <si>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</si>
  <si>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</si>
  <si>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</si>
  <si>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</si>
  <si>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</si>
  <si>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</si>
  <si>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</si>
  <si>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</si>
  <si>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</si>
  <si>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</si>
  <si>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</si>
  <si>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</si>
  <si>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</si>
  <si>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</si>
  <si>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</si>
  <si>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</si>
  <si>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</si>
  <si>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</si>
  <si>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</si>
  <si>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</si>
  <si>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</si>
  <si>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</si>
  <si>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</si>
  <si>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</si>
  <si>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</si>
  <si>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</si>
  <si>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</si>
  <si>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</si>
  <si>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</si>
  <si>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</si>
  <si>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</si>
  <si>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</si>
  <si>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</si>
  <si>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</si>
  <si>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</si>
  <si>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</si>
  <si>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</si>
  <si>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</si>
  <si>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</si>
  <si>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</si>
  <si>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</si>
  <si>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</si>
  <si>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</si>
  <si>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</si>
  <si>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</si>
  <si>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</si>
  <si>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</si>
  <si>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</si>
  <si>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</si>
  <si>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</si>
  <si>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</si>
  <si>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</si>
  <si>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</si>
  <si>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</si>
  <si>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</si>
  <si>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</si>
  <si>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</si>
  <si>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</si>
  <si>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</si>
  <si>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</si>
  <si>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</si>
  <si>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</si>
  <si>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</si>
  <si>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</si>
  <si>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</si>
  <si>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</si>
  <si>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</si>
  <si>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</si>
  <si>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</si>
  <si>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</si>
  <si>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</si>
  <si>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</si>
  <si>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</si>
  <si>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</si>
  <si>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</si>
  <si>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</si>
  <si>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</si>
  <si>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</si>
  <si>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</si>
  <si>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</si>
  <si>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</si>
  <si>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</si>
  <si>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</si>
  <si>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</si>
  <si>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</si>
  <si>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</si>
  <si>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</si>
  <si>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</si>
  <si>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</si>
  <si>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</si>
  <si>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</si>
  <si>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</si>
  <si>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</si>
  <si>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</si>
  <si>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</si>
  <si>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</si>
  <si>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</si>
  <si>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</si>
  <si>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</si>
  <si>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</si>
  <si>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</si>
  <si>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</si>
  <si>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</si>
  <si>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</si>
  <si>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</si>
  <si>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</si>
  <si>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</si>
  <si>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</si>
  <si>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</si>
  <si>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</si>
  <si>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</si>
  <si>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</si>
  <si>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</si>
  <si>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</si>
  <si>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</si>
  <si>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</si>
  <si>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</si>
  <si>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</si>
  <si>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</si>
  <si>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</si>
  <si>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</si>
  <si>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</si>
  <si>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</si>
  <si>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</si>
  <si>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</si>
  <si>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</si>
  <si>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</si>
  <si>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</si>
  <si>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</si>
  <si>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</si>
  <si>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</si>
  <si>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</si>
  <si>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</si>
  <si>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</si>
  <si>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</si>
  <si>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</si>
  <si>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</si>
  <si>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</si>
  <si>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</si>
  <si>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</si>
  <si>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</si>
  <si>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</si>
  <si>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</si>
  <si>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</si>
  <si>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</si>
  <si>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</si>
  <si>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</si>
  <si>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</si>
  <si>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</si>
  <si>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</si>
  <si>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</si>
  <si>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</si>
  <si>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</si>
  <si>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</si>
  <si>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</si>
  <si>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</si>
  <si>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</si>
  <si>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</si>
  <si>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</si>
  <si>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</si>
  <si>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</si>
  <si>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</si>
  <si>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</si>
  <si>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</si>
  <si>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</si>
  <si>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</si>
  <si>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</si>
  <si>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</si>
  <si>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</si>
  <si>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</si>
  <si>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</si>
  <si>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</si>
  <si>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</si>
  <si>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</si>
  <si>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</si>
  <si>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</si>
  <si>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</si>
  <si>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</si>
  <si>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</si>
  <si>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</si>
  <si>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</si>
  <si>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</si>
  <si>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</si>
  <si>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</si>
  <si>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</si>
  <si>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</si>
  <si>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</si>
  <si>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</si>
  <si>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</si>
  <si>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</si>
  <si>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</si>
  <si>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</si>
  <si>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</si>
  <si>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</si>
  <si>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</si>
  <si>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</si>
  <si>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</si>
  <si>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</si>
  <si>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</si>
  <si>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</si>
  <si>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</si>
  <si>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</si>
  <si>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</si>
  <si>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</si>
  <si>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</si>
  <si>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</si>
  <si>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</si>
  <si>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</si>
  <si>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</si>
  <si>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</si>
  <si>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</si>
  <si>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</si>
  <si>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</si>
  <si>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</si>
  <si>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</si>
  <si>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</si>
  <si>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</si>
  <si>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</si>
  <si>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</si>
  <si>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</si>
  <si>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</si>
  <si>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</si>
  <si>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</si>
  <si>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</si>
  <si>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</si>
  <si>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</si>
  <si>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</si>
  <si>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</si>
  <si>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</si>
  <si>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</si>
  <si>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</si>
  <si>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</si>
  <si>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</si>
  <si>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</si>
  <si>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</si>
  <si>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</si>
  <si>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</si>
  <si>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</si>
  <si>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</si>
  <si>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</si>
  <si>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</si>
  <si>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</si>
  <si>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</si>
  <si>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</si>
  <si>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</si>
  <si>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</si>
  <si>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</si>
  <si>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</si>
  <si>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</si>
  <si>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</si>
  <si>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</si>
  <si>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</si>
  <si>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</si>
  <si>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</si>
  <si>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</si>
  <si>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</si>
  <si>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</si>
  <si>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</si>
  <si>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</si>
  <si>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</si>
  <si>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</si>
  <si>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</si>
  <si>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</si>
  <si>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</si>
  <si>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</si>
  <si>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</si>
  <si>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</si>
  <si>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</si>
  <si>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</si>
  <si>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</si>
  <si>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</si>
  <si>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</si>
  <si>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</si>
  <si>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</si>
  <si>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</si>
  <si>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</si>
  <si>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</si>
  <si>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</si>
  <si>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</si>
  <si>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</si>
  <si>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</si>
  <si>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</si>
  <si>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</si>
  <si>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</si>
  <si>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</si>
  <si>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</si>
  <si>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</si>
  <si>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</si>
  <si>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</si>
  <si>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</si>
  <si>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</si>
  <si>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</si>
  <si>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</si>
  <si>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</si>
  <si>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</si>
  <si>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</si>
  <si>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</si>
  <si>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</si>
  <si>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</si>
  <si>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</si>
  <si>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</si>
  <si>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</si>
  <si>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</si>
  <si>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</si>
  <si>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</si>
  <si>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</si>
  <si>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</si>
  <si>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</si>
  <si>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</si>
  <si>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</si>
  <si>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</si>
  <si>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</si>
  <si>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</si>
  <si>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</si>
  <si>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</si>
  <si>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</si>
  <si>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</si>
  <si>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</si>
  <si>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</si>
  <si>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</si>
  <si>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</si>
  <si>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</si>
  <si>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</si>
  <si>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</si>
  <si>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</si>
  <si>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</si>
  <si>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</si>
  <si>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</si>
  <si>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</si>
  <si>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</si>
  <si>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</si>
  <si>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</si>
  <si>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</si>
  <si>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</si>
  <si>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</si>
  <si>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</si>
  <si>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</si>
  <si>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</si>
  <si>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</si>
  <si>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</si>
  <si>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</si>
  <si>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</si>
  <si>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</si>
  <si>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</si>
  <si>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</si>
  <si>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</si>
  <si>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</si>
  <si>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</si>
  <si>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</si>
  <si>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</si>
  <si>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</si>
  <si>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</si>
  <si>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</si>
  <si>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</si>
  <si>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</si>
  <si>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</si>
  <si>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</si>
  <si>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</si>
  <si>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</si>
  <si>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</si>
  <si>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</si>
  <si>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</si>
  <si>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</si>
  <si>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</si>
  <si>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</si>
  <si>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</si>
  <si>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</si>
  <si>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</si>
  <si>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</si>
  <si>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</si>
  <si>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</si>
  <si>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</si>
  <si>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</si>
  <si>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</si>
  <si>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</si>
  <si>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</si>
  <si>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</si>
  <si>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</si>
  <si>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</si>
  <si>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</si>
  <si>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</si>
  <si>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</si>
  <si>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</si>
  <si>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</si>
  <si>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</si>
  <si>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</si>
  <si>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</si>
  <si>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</si>
  <si>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</si>
  <si>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</si>
  <si>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</si>
  <si>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</si>
  <si>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</si>
  <si>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</si>
  <si>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</si>
  <si>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</si>
  <si>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</si>
  <si>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</si>
  <si>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</si>
  <si>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</si>
  <si>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</si>
  <si>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</si>
  <si>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</si>
  <si>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</si>
  <si>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</si>
  <si>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</si>
  <si>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</si>
  <si>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</si>
  <si>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</si>
  <si>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</si>
  <si>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</si>
  <si>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</si>
  <si>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</si>
  <si>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</si>
  <si>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</si>
  <si>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</si>
  <si>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</si>
  <si>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</si>
  <si>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</si>
  <si>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</si>
  <si>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</si>
  <si>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</si>
  <si>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</si>
  <si>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</si>
  <si>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</si>
  <si>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</si>
  <si>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</si>
  <si>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</si>
  <si>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</si>
  <si>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</si>
  <si>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</si>
  <si>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</si>
  <si>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</si>
  <si>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</si>
  <si>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</si>
  <si>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</si>
  <si>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</si>
  <si>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</si>
  <si>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</si>
  <si>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</si>
  <si>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</si>
  <si>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</si>
  <si>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</si>
  <si>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</si>
  <si>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</si>
  <si>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</si>
  <si>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</si>
  <si>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</si>
  <si>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</si>
  <si>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</si>
  <si>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</si>
  <si>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</si>
  <si>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</si>
  <si>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</si>
  <si>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</si>
  <si>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</si>
  <si>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</si>
  <si>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</si>
  <si>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</si>
  <si>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</si>
  <si>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</si>
  <si>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</si>
  <si>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</si>
  <si>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</si>
  <si>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</si>
  <si>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</si>
  <si>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</si>
  <si>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</si>
  <si>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</si>
  <si>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</si>
  <si>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</si>
  <si>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</si>
  <si>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</si>
  <si>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</si>
  <si>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</si>
  <si>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</si>
  <si>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</si>
  <si>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</si>
  <si>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</si>
  <si>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</si>
  <si>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</si>
  <si>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</si>
  <si>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</si>
  <si>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</si>
  <si>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</si>
  <si>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</si>
  <si>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</si>
  <si>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</si>
  <si>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</si>
  <si>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</si>
  <si>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</si>
  <si>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</si>
  <si>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</si>
  <si>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</si>
  <si>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</si>
  <si>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</si>
  <si>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</si>
  <si>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</si>
  <si>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</si>
  <si>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</si>
  <si>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</si>
  <si>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</si>
  <si>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</si>
  <si>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</si>
  <si>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</si>
  <si>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</si>
  <si>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</si>
  <si>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</si>
  <si>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</si>
  <si>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</si>
  <si>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</si>
  <si>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</si>
  <si>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</si>
  <si>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</si>
  <si>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</si>
  <si>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</si>
  <si>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</si>
  <si>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</si>
  <si>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</si>
  <si>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</si>
  <si>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</si>
  <si>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</si>
  <si>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</si>
  <si>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</si>
  <si>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</si>
  <si>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</si>
  <si>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</si>
  <si>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</si>
  <si>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</si>
  <si>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</si>
  <si>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</si>
  <si>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</si>
  <si>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</si>
  <si>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</si>
  <si>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</si>
  <si>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</si>
  <si>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</si>
  <si>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</si>
  <si>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</si>
  <si>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</si>
  <si>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</si>
  <si>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</si>
  <si>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</si>
  <si>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</si>
  <si>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</si>
  <si>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</si>
  <si>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</si>
  <si>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</si>
  <si>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</si>
  <si>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</si>
  <si>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</si>
  <si>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</si>
  <si>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</si>
  <si>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</si>
  <si>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</si>
  <si>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</si>
  <si>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</si>
  <si>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</si>
  <si>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</si>
  <si>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</si>
  <si>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</si>
  <si>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</si>
  <si>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</si>
  <si>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</si>
  <si>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</si>
  <si>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</si>
  <si>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</si>
  <si>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</si>
  <si>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</si>
  <si>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</si>
  <si>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</si>
  <si>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</si>
  <si>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</si>
  <si>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</si>
  <si>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</si>
  <si>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</si>
  <si>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</si>
  <si>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</si>
  <si>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</si>
  <si>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</si>
  <si>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</si>
  <si>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</si>
  <si>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</si>
  <si>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</si>
  <si>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</si>
  <si>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</si>
  <si>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</si>
  <si>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</si>
  <si>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</si>
  <si>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</si>
  <si>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</si>
  <si>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</si>
  <si>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</si>
  <si>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</si>
  <si>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</si>
  <si>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</si>
  <si>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</si>
  <si>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</si>
  <si>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</si>
  <si>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</si>
  <si>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</si>
  <si>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</si>
  <si>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</si>
  <si>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</si>
  <si>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</si>
  <si>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</si>
  <si>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</si>
  <si>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</si>
  <si>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</si>
  <si>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</si>
  <si>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</si>
  <si>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</si>
  <si>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</si>
  <si>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</si>
  <si>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</si>
  <si>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</si>
  <si>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</si>
  <si>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</si>
  <si>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</si>
  <si>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</si>
  <si>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</si>
  <si>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</si>
  <si>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</si>
  <si>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</si>
  <si>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</si>
  <si>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</si>
  <si>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</si>
  <si>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</si>
  <si>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</si>
  <si>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</si>
  <si>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</si>
  <si>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</si>
  <si>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</si>
  <si>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</si>
  <si>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</si>
  <si>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</si>
  <si>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</si>
  <si>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</si>
  <si>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</si>
  <si>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</si>
  <si>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</si>
  <si>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</si>
  <si>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</si>
  <si>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</si>
  <si>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</si>
  <si>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</si>
  <si>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</si>
  <si>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</si>
  <si>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</si>
  <si>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</si>
  <si>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</si>
  <si>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</si>
  <si>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</si>
  <si>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</si>
  <si>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</si>
  <si>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</si>
  <si>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</si>
  <si>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</si>
  <si>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</si>
  <si>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</si>
  <si>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</si>
  <si>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</si>
  <si>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</si>
  <si>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</si>
  <si>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</si>
  <si>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</si>
  <si>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</si>
  <si>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</si>
  <si>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</si>
  <si>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</si>
  <si>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</si>
  <si>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</si>
  <si>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</si>
  <si>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</si>
  <si>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</si>
  <si>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</si>
  <si>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</si>
  <si>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</si>
  <si>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</si>
  <si>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</si>
  <si>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</si>
  <si>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</si>
  <si>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</si>
  <si>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</si>
  <si>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</si>
  <si>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</si>
  <si>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</si>
  <si>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</si>
  <si>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</si>
  <si>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</si>
  <si>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</si>
  <si>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</si>
  <si>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</si>
  <si>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</si>
  <si>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</si>
  <si>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</si>
  <si>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</si>
  <si>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</si>
  <si>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</si>
  <si>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</si>
  <si>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</si>
  <si>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</si>
  <si>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</si>
  <si>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</si>
  <si>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</si>
  <si>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</si>
  <si>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</si>
  <si>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</si>
  <si>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</si>
  <si>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</si>
  <si>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</si>
  <si>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</si>
  <si>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</si>
  <si>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</si>
  <si>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</si>
  <si>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</si>
  <si>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</si>
  <si>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</si>
  <si>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</si>
  <si>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</si>
  <si>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</si>
  <si>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</si>
  <si>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</si>
  <si>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</si>
  <si>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</si>
  <si>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</si>
  <si>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</si>
  <si>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</si>
  <si>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</si>
  <si>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</si>
  <si>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</si>
  <si>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</si>
  <si>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</si>
  <si>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</si>
  <si>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</si>
  <si>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</si>
  <si>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</si>
  <si>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</si>
  <si>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</si>
  <si>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</si>
  <si>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</si>
  <si>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</si>
  <si>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</si>
  <si>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</si>
  <si>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</si>
  <si>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</si>
  <si>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</si>
  <si>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</si>
  <si>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</si>
  <si>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</si>
  <si>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</si>
  <si>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</si>
  <si>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</si>
  <si>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</si>
  <si>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</si>
  <si>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</si>
  <si>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</si>
  <si>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</si>
  <si>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</si>
  <si>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</si>
  <si>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</si>
  <si>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</si>
  <si>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</si>
  <si>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</si>
  <si>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</si>
  <si>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</si>
  <si>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</si>
  <si>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</si>
  <si>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</si>
  <si>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</si>
  <si>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</si>
  <si>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</si>
  <si>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</si>
  <si>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</si>
  <si>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</si>
  <si>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</si>
  <si>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</si>
  <si>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</si>
  <si>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</si>
  <si>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</si>
  <si>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</si>
  <si>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</si>
  <si>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</si>
  <si>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</si>
  <si>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</si>
  <si>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</si>
  <si>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</si>
  <si>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</si>
  <si>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</si>
  <si>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</si>
  <si>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</si>
  <si>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</si>
  <si>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</si>
  <si>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</si>
  <si>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</si>
  <si>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</si>
  <si>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</si>
  <si>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</si>
  <si>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</si>
  <si>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</si>
  <si>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</si>
  <si>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</si>
  <si>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</si>
  <si>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</si>
  <si>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</si>
  <si>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</si>
  <si>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</si>
  <si>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</si>
  <si>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</si>
  <si>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</si>
  <si>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</si>
  <si>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</si>
  <si>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</si>
  <si>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</si>
  <si>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</si>
  <si>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</si>
  <si>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</si>
  <si>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</si>
  <si>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</si>
  <si>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</si>
  <si>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</si>
  <si>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</si>
  <si>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</si>
  <si>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</si>
  <si>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</si>
  <si>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</si>
  <si>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</si>
  <si>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</si>
  <si>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</si>
  <si>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</si>
  <si>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</si>
  <si>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</si>
  <si>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</si>
  <si>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</si>
  <si>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</si>
  <si>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</si>
  <si>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</si>
  <si>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</si>
  <si>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</si>
  <si>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</si>
  <si>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</si>
  <si>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</si>
  <si>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</si>
  <si>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</si>
  <si>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</si>
  <si>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</si>
  <si>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</si>
  <si>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</si>
  <si>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</si>
  <si>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</si>
  <si>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</si>
  <si>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</si>
  <si>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</si>
  <si>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</si>
  <si>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</si>
  <si>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</si>
  <si>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</si>
  <si>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</si>
  <si>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</si>
  <si>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</si>
  <si>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</si>
  <si>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</si>
  <si>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</si>
  <si>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</si>
  <si>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</si>
  <si>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</si>
  <si>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</si>
  <si>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</si>
  <si>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</si>
  <si>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</si>
  <si>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</si>
  <si>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</si>
  <si>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</si>
  <si>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</si>
  <si>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</si>
  <si>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</si>
  <si>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</si>
  <si>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</si>
  <si>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</si>
  <si>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</si>
  <si>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</si>
  <si>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</si>
  <si>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</si>
  <si>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</si>
  <si>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</si>
  <si>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</si>
  <si>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</si>
  <si>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</si>
  <si>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</si>
  <si>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</si>
  <si>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</si>
  <si>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</si>
  <si>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</si>
  <si>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</si>
  <si>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</si>
  <si>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</si>
  <si>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</si>
  <si>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</si>
  <si>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</si>
  <si>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</si>
  <si>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</si>
  <si>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</si>
  <si>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</si>
  <si>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</si>
  <si>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</si>
  <si>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</si>
  <si>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</si>
  <si>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</si>
  <si>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</si>
  <si>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</si>
  <si>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</si>
  <si>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</si>
  <si>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</si>
  <si>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</si>
  <si>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</si>
  <si>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</si>
  <si>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</si>
  <si>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</si>
  <si>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</si>
  <si>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</si>
  <si>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</si>
  <si>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</si>
  <si>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</si>
  <si>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</si>
  <si>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</si>
  <si>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</si>
  <si>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</si>
  <si>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</si>
  <si>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</si>
  <si>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</si>
  <si>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</si>
  <si>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</si>
  <si>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</si>
  <si>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</si>
  <si>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</si>
  <si>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</si>
  <si>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</si>
  <si>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</si>
  <si>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</si>
  <si>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</si>
  <si>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</si>
  <si>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</si>
  <si>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</si>
  <si>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</si>
  <si>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</si>
  <si>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</si>
  <si>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</si>
  <si>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</si>
  <si>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</si>
  <si>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</si>
  <si>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</si>
  <si>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</si>
  <si>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</si>
  <si>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</si>
  <si>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</si>
  <si>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</si>
  <si>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</si>
  <si>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</si>
  <si>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</si>
  <si>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</si>
  <si>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</si>
  <si>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</si>
  <si>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</si>
  <si>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</si>
  <si>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</si>
  <si>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</si>
  <si>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</si>
  <si>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</si>
  <si>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</si>
  <si>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</si>
  <si>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</si>
  <si>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</si>
  <si>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</si>
  <si>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</si>
  <si>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</si>
  <si>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</si>
  <si>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</si>
  <si>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</si>
  <si>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</si>
  <si>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</si>
  <si>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</si>
  <si>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</si>
  <si>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</si>
  <si>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</si>
  <si>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</si>
  <si>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</si>
  <si>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</si>
  <si>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</si>
  <si>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</si>
  <si>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</si>
  <si>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</si>
  <si>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</si>
  <si>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</si>
  <si>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</si>
  <si>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</si>
  <si>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</si>
  <si>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</si>
  <si>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</si>
  <si>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</si>
  <si>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</si>
  <si>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</si>
  <si>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</si>
  <si>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</si>
  <si>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</si>
  <si>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</si>
  <si>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</si>
  <si>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</si>
  <si>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</si>
  <si>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</si>
  <si>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</si>
  <si>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</si>
  <si>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</si>
  <si>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</si>
  <si>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</si>
  <si>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</si>
  <si>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</si>
  <si>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</si>
  <si>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</si>
  <si>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</si>
  <si>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</si>
  <si>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</si>
  <si>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</si>
  <si>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</si>
  <si>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</si>
  <si>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</si>
  <si>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</si>
  <si>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</si>
  <si>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</si>
  <si>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</si>
  <si>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</si>
  <si>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</si>
  <si>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</si>
  <si>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</si>
  <si>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</si>
  <si>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</si>
  <si>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</si>
  <si>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</si>
  <si>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</si>
  <si>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</si>
  <si>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</si>
  <si>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</si>
  <si>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</si>
  <si>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</si>
  <si>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</si>
  <si>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</si>
  <si>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</si>
  <si>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</si>
  <si>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</si>
  <si>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</si>
  <si>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</si>
  <si>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</si>
  <si>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</si>
  <si>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</si>
  <si>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</si>
  <si>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</si>
  <si>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</si>
  <si>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</si>
  <si>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</si>
  <si>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</si>
  <si>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</si>
  <si>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</si>
  <si>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</si>
  <si>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</si>
  <si>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</si>
  <si>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</si>
  <si>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</si>
  <si>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</si>
  <si>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</si>
  <si>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</si>
  <si>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</si>
  <si>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</si>
  <si>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</si>
  <si>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</si>
  <si>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</si>
  <si>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</si>
  <si>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</si>
  <si>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</si>
  <si>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</si>
  <si>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</si>
  <si>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</si>
  <si>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</si>
  <si>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</si>
  <si>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</si>
  <si>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</si>
  <si>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</si>
  <si>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</si>
  <si>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</si>
  <si>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</si>
  <si>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</si>
  <si>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</si>
  <si>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</si>
  <si>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</si>
  <si>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</si>
  <si>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</si>
  <si>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</si>
  <si>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</si>
  <si>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</si>
  <si>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</si>
  <si>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</si>
  <si>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</si>
  <si>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</si>
  <si>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</si>
  <si>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</si>
  <si>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</si>
  <si>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</si>
  <si>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</si>
  <si>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</si>
  <si>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</si>
  <si>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</si>
  <si>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</si>
  <si>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</si>
  <si>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</si>
  <si>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</si>
  <si>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</si>
  <si>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</si>
  <si>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</si>
  <si>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</si>
  <si>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</si>
  <si>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</si>
  <si>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</si>
  <si>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</si>
  <si>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</si>
  <si>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</si>
  <si>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</si>
  <si>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</si>
  <si>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</si>
  <si>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</si>
  <si>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</si>
  <si>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</si>
  <si>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</si>
  <si>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</si>
  <si>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</si>
  <si>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</si>
  <si>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</si>
  <si>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</si>
  <si>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</si>
  <si>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</si>
  <si>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</si>
  <si>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</si>
  <si>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</si>
  <si>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</si>
  <si>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</si>
  <si>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</si>
  <si>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</si>
  <si>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</si>
  <si>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</si>
  <si>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</si>
  <si>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</si>
  <si>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</si>
  <si>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</si>
  <si>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</si>
  <si>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</si>
  <si>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</si>
  <si>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</si>
  <si>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</si>
  <si>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</si>
  <si>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</si>
  <si>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</si>
  <si>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</si>
  <si>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</si>
  <si>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</si>
  <si>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</si>
  <si>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</si>
  <si>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</si>
  <si>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</si>
  <si>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</si>
  <si>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</si>
  <si>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</si>
  <si>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</si>
  <si>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</si>
  <si>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</si>
  <si>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</si>
  <si>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</si>
  <si>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</si>
  <si>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</si>
  <si>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</si>
  <si>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</si>
  <si>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</si>
  <si>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</si>
  <si>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</si>
  <si>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</si>
  <si>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</si>
  <si>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</si>
  <si>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</si>
  <si>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</si>
  <si>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</si>
  <si>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</si>
  <si>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</si>
  <si>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</si>
  <si>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</si>
  <si>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</si>
  <si>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</si>
  <si>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</si>
  <si>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</si>
  <si>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</si>
  <si>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</si>
  <si>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</si>
  <si>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</si>
  <si>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</si>
  <si>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</si>
  <si>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</si>
  <si>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</si>
  <si>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</si>
  <si>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</si>
  <si>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</si>
  <si>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</si>
  <si>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</si>
  <si>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</si>
  <si>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</si>
  <si>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</si>
  <si>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</si>
  <si>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</si>
  <si>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</si>
  <si>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</si>
  <si>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</si>
  <si>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</si>
  <si>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</si>
  <si>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</si>
  <si>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</si>
  <si>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</si>
  <si>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</si>
  <si>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</si>
  <si>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</si>
  <si>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</si>
  <si>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</si>
  <si>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</si>
  <si>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</si>
  <si>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</si>
  <si>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</si>
  <si>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</si>
  <si>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</si>
  <si>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</si>
  <si>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</si>
  <si>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</si>
  <si>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</si>
  <si>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</si>
  <si>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</si>
  <si>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</si>
  <si>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</si>
  <si>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</si>
  <si>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</si>
  <si>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</si>
  <si>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</si>
  <si>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</si>
  <si>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</si>
  <si>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</si>
  <si>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</si>
  <si>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</si>
  <si>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</si>
  <si>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</si>
  <si>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</si>
  <si>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</si>
  <si>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</si>
  <si>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</si>
  <si>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</si>
  <si>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</si>
  <si>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</si>
  <si>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</si>
  <si>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</si>
  <si>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</si>
  <si>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</si>
  <si>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</si>
  <si>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</si>
  <si>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</si>
  <si>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</si>
  <si>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</si>
  <si>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</si>
  <si>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</si>
  <si>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</si>
  <si>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</si>
  <si>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</si>
  <si>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</si>
  <si>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</si>
  <si>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</si>
  <si>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</si>
  <si>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</si>
  <si>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</si>
  <si>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</si>
  <si>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</si>
  <si>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</si>
  <si>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</si>
  <si>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</si>
  <si>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</si>
  <si>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</si>
  <si>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</si>
  <si>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</si>
  <si>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</si>
  <si>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</si>
  <si>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</si>
  <si>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</si>
  <si>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</si>
  <si>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</si>
  <si>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</si>
  <si>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</si>
  <si>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</si>
  <si>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</si>
  <si>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</si>
  <si>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</si>
  <si>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</si>
  <si>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</si>
  <si>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</si>
  <si>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</si>
  <si>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</si>
  <si>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</si>
  <si>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</si>
  <si>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</si>
  <si>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</si>
  <si>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</si>
  <si>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</si>
  <si>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</si>
  <si>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</si>
  <si>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</si>
  <si>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</si>
  <si>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</si>
  <si>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</si>
  <si>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</si>
  <si>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</si>
  <si>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</si>
  <si>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</si>
  <si>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</si>
  <si>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</si>
  <si>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</si>
  <si>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</si>
  <si>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</si>
  <si>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</si>
  <si>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</si>
  <si>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</si>
  <si>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</si>
  <si>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</si>
  <si>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</si>
  <si>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</si>
  <si>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</si>
  <si>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</si>
  <si>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</si>
  <si>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</si>
  <si>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</si>
  <si>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</si>
  <si>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</si>
  <si>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</si>
  <si>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</si>
  <si>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</si>
  <si>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</si>
  <si>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</si>
  <si>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</si>
  <si>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</si>
  <si>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</si>
  <si>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</si>
  <si>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</si>
  <si>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</si>
  <si>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</si>
  <si>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</si>
  <si>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</si>
  <si>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</si>
  <si>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</si>
  <si>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</si>
  <si>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</si>
  <si>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</si>
  <si>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</si>
  <si>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</si>
  <si>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</si>
  <si>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</si>
  <si>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</si>
  <si>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</si>
  <si>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</si>
  <si>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</si>
  <si>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</si>
  <si>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</si>
  <si>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</si>
  <si>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</si>
  <si>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</si>
  <si>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</si>
  <si>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</si>
  <si>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</si>
  <si>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</si>
  <si>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</si>
  <si>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</si>
  <si>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</si>
  <si>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</si>
  <si>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</si>
  <si>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</si>
  <si>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</si>
  <si>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</si>
  <si>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</si>
  <si>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</si>
  <si>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</si>
  <si>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</si>
  <si>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</si>
  <si>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</si>
  <si>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</si>
  <si>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</si>
  <si>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</si>
  <si>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</si>
  <si>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</si>
  <si>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</si>
  <si>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</si>
  <si>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</si>
  <si>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</si>
  <si>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</si>
  <si>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</si>
  <si>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</si>
  <si>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</si>
  <si>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</si>
  <si>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</si>
  <si>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</si>
  <si>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</si>
  <si>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</si>
  <si>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</si>
  <si>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</si>
  <si>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</si>
  <si>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</si>
  <si>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</si>
  <si>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</si>
  <si>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</si>
  <si>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</si>
  <si>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</si>
  <si>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</si>
  <si>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</si>
  <si>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</si>
  <si>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</si>
  <si>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</si>
  <si>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</si>
  <si>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</si>
  <si>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</si>
  <si>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</si>
  <si>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</si>
  <si>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</si>
  <si>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</si>
  <si>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</si>
  <si>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</si>
  <si>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</si>
  <si>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</si>
  <si>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</si>
  <si>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</si>
  <si>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</si>
  <si>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</si>
  <si>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</si>
  <si>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</si>
  <si>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</si>
  <si>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</si>
  <si>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</si>
  <si>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</si>
  <si>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</si>
  <si>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</si>
  <si>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</si>
  <si>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</si>
  <si>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</si>
  <si>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</si>
  <si>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</si>
  <si>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</si>
  <si>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</si>
  <si>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</si>
  <si>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</si>
  <si>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</si>
  <si>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</si>
  <si>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</si>
  <si>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</si>
  <si>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</si>
  <si>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</si>
  <si>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</si>
  <si>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</si>
  <si>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</si>
  <si>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</si>
  <si>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</si>
  <si>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</si>
  <si>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</si>
  <si>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</si>
  <si>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</si>
  <si>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</si>
  <si>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</si>
  <si>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</si>
  <si>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</si>
  <si>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</si>
  <si>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</si>
  <si>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</si>
  <si>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</si>
  <si>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</si>
  <si>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</si>
  <si>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</si>
  <si>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</si>
  <si>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</si>
  <si>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</si>
  <si>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</si>
  <si>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</si>
  <si>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</si>
  <si>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</si>
  <si>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</si>
  <si>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</si>
  <si>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</si>
  <si>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</si>
  <si>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</si>
  <si>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</si>
  <si>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</si>
  <si>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</si>
  <si>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</si>
  <si>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</si>
  <si>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</si>
  <si>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</si>
  <si>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</si>
  <si>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</si>
  <si>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</si>
  <si>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</si>
  <si>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</si>
  <si>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</si>
  <si>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</si>
  <si>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</si>
  <si>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</si>
  <si>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</si>
  <si>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</si>
  <si>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</si>
  <si>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</si>
  <si>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</si>
  <si>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</si>
  <si>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</si>
  <si>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</si>
  <si>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</si>
  <si>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</si>
  <si>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</si>
  <si>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</si>
  <si>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</si>
  <si>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</si>
  <si>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</si>
  <si>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</si>
  <si>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</si>
  <si>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</si>
  <si>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</si>
  <si>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</si>
  <si>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</si>
  <si>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</si>
  <si>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</si>
  <si>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</si>
  <si>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</si>
  <si>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</si>
  <si>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</si>
  <si>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</si>
  <si>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</si>
  <si>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</si>
  <si>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</si>
  <si>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</si>
  <si>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</si>
  <si>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</si>
  <si>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</si>
  <si>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</si>
  <si>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</si>
  <si>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</si>
  <si>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</si>
  <si>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</si>
  <si>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</si>
  <si>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</si>
  <si>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</si>
  <si>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</si>
  <si>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</si>
  <si>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</si>
  <si>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</si>
  <si>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</si>
  <si>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</si>
  <si>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</si>
  <si>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</si>
  <si>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</si>
  <si>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</si>
  <si>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</si>
  <si>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</si>
  <si>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</si>
  <si>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</si>
  <si>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</si>
  <si>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</si>
  <si>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</si>
  <si>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</si>
  <si>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</si>
  <si>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</si>
  <si>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</si>
  <si>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</si>
  <si>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</si>
  <si>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</si>
  <si>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</si>
  <si>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</si>
  <si>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</si>
  <si>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</si>
  <si>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</si>
  <si>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</si>
  <si>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</si>
  <si>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</si>
  <si>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</si>
  <si>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</si>
  <si>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</si>
  <si>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</si>
  <si>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</si>
  <si>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</si>
  <si>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</si>
  <si>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</si>
  <si>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</si>
  <si>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</si>
  <si>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</si>
  <si>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</si>
  <si>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</si>
  <si>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</si>
  <si>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</si>
  <si>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</si>
  <si>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</si>
  <si>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</si>
  <si>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</si>
  <si>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</si>
  <si>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</si>
  <si>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</si>
  <si>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</si>
  <si>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</si>
  <si>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</si>
  <si>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</si>
  <si>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</si>
  <si>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</si>
  <si>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</si>
  <si>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</si>
  <si>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</si>
  <si>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</si>
  <si>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</si>
  <si>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</si>
  <si>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</si>
  <si>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</si>
  <si>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</si>
  <si>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</si>
  <si>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</si>
  <si>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</si>
  <si>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</si>
  <si>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</si>
  <si>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</si>
  <si>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</si>
  <si>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</si>
  <si>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</si>
  <si>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</si>
  <si>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</si>
  <si>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</si>
  <si>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</si>
  <si>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</si>
  <si>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</si>
  <si>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</si>
  <si>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</si>
  <si>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</si>
  <si>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</si>
  <si>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</si>
  <si>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</si>
  <si>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</si>
  <si>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</si>
  <si>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</si>
  <si>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</si>
  <si>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</si>
  <si>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</si>
  <si>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</si>
  <si>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</si>
  <si>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</si>
  <si>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</si>
  <si>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</si>
  <si>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</si>
  <si>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</si>
  <si>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</si>
  <si>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</si>
  <si>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</si>
  <si>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</si>
  <si>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</si>
  <si>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</si>
  <si>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</si>
  <si>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</si>
  <si>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</si>
  <si>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</si>
  <si>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</si>
  <si>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</si>
  <si>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</si>
  <si>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</si>
  <si>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</si>
  <si>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</si>
  <si>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</si>
  <si>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</si>
  <si>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</si>
  <si>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</si>
  <si>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</si>
  <si>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</si>
  <si>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</si>
  <si>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</si>
  <si>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</si>
  <si>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</si>
  <si>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</si>
  <si>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</si>
  <si>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</si>
  <si>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</si>
  <si>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</si>
  <si>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</si>
  <si>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</si>
  <si>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</si>
  <si>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</si>
  <si>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</si>
  <si>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</si>
  <si>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</si>
  <si>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</si>
  <si>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</si>
  <si>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</si>
  <si>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</si>
  <si>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</si>
  <si>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</si>
  <si>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</si>
  <si>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</si>
  <si>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</si>
  <si>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</si>
  <si>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</si>
  <si>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</si>
  <si>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</si>
  <si>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</si>
  <si>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</si>
  <si>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</si>
  <si>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</si>
  <si>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</si>
  <si>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</si>
  <si>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</si>
  <si>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</si>
  <si>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</si>
  <si>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</si>
  <si>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</si>
  <si>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</si>
  <si>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</si>
  <si>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</si>
  <si>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</si>
  <si>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</si>
  <si>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</si>
  <si>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</si>
  <si>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</si>
  <si>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</si>
  <si>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</si>
  <si>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</si>
  <si>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</si>
  <si>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</si>
  <si>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</si>
  <si>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</si>
  <si>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</si>
  <si>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</si>
  <si>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</si>
  <si>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</si>
  <si>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</si>
  <si>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</si>
  <si>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</si>
  <si>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</si>
  <si>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</si>
  <si>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</si>
  <si>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</si>
  <si>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</si>
  <si>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</si>
  <si>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</si>
  <si>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</si>
  <si>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</si>
  <si>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</si>
  <si>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</si>
  <si>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</si>
  <si>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</si>
  <si>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</si>
  <si>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</si>
  <si>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</si>
  <si>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</si>
  <si>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</si>
  <si>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</si>
  <si>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</si>
  <si>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</si>
  <si>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</si>
  <si>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</si>
  <si>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</si>
  <si>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</si>
  <si>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</si>
  <si>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</si>
  <si>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</si>
  <si>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</si>
  <si>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</si>
  <si>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</si>
  <si>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</si>
  <si>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</si>
  <si>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</si>
  <si>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</si>
  <si>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</si>
  <si>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</si>
  <si>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</si>
  <si>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</si>
  <si>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</si>
  <si>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</si>
  <si>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</si>
  <si>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</si>
  <si>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</si>
  <si>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</si>
  <si>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</si>
  <si>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</si>
  <si>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</si>
  <si>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</si>
  <si>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</si>
  <si>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</si>
  <si>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</si>
  <si>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</si>
  <si>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</si>
  <si>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</si>
  <si>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</si>
  <si>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</si>
  <si>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</si>
  <si>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</si>
  <si>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</si>
  <si>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</si>
  <si>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</si>
  <si>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</si>
  <si>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</si>
  <si>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</si>
  <si>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</si>
  <si>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</si>
  <si>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</si>
  <si>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</si>
  <si>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</si>
  <si>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</si>
  <si>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</si>
  <si>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</si>
  <si>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</si>
  <si>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</si>
  <si>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</si>
  <si>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</si>
  <si>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</si>
  <si>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</si>
  <si>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</si>
  <si>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</si>
  <si>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</si>
  <si>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</si>
  <si>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</si>
  <si>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</si>
  <si>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</si>
  <si>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</si>
  <si>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</si>
  <si>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</si>
  <si>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</si>
  <si>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</si>
  <si>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</si>
  <si>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</si>
  <si>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</si>
  <si>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</si>
  <si>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</si>
  <si>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</si>
  <si>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</si>
  <si>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</si>
  <si>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</si>
  <si>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</si>
  <si>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</si>
  <si>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</si>
  <si>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</si>
  <si>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</si>
  <si>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</si>
  <si>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</si>
  <si>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</si>
  <si>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</si>
  <si>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</si>
  <si>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</si>
  <si>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</si>
  <si>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</si>
  <si>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</si>
  <si>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</si>
  <si>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</si>
  <si>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</si>
  <si>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</si>
  <si>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</si>
  <si>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</si>
  <si>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</si>
  <si>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</si>
  <si>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</si>
  <si>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</si>
  <si>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</si>
  <si>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</si>
  <si>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</si>
  <si>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</si>
  <si>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</si>
  <si>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</si>
  <si>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</si>
  <si>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</si>
  <si>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</si>
  <si>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</si>
  <si>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</si>
  <si>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</si>
  <si>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</si>
  <si>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</si>
  <si>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</si>
  <si>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</si>
  <si>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</si>
  <si>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</si>
  <si>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</si>
  <si>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</si>
  <si>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</si>
  <si>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</si>
  <si>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</si>
  <si>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</si>
  <si>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</si>
  <si>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</si>
  <si>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</si>
  <si>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</si>
  <si>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</si>
  <si>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</si>
  <si>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</si>
  <si>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</si>
  <si>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</si>
  <si>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</si>
  <si>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</si>
  <si>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</si>
  <si>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</si>
  <si>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</si>
  <si>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</si>
  <si>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</si>
  <si>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</si>
  <si>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</si>
  <si>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</si>
  <si>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</si>
  <si>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</si>
  <si>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</si>
  <si>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</si>
  <si>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</si>
  <si>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</si>
  <si>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</si>
  <si>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</si>
  <si>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</si>
  <si>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</si>
  <si>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</si>
  <si>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</si>
  <si>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</si>
  <si>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</si>
  <si>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</si>
  <si>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</si>
  <si>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</si>
  <si>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</si>
  <si>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</si>
  <si>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</si>
  <si>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</si>
  <si>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</si>
  <si>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</si>
  <si>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</si>
  <si>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</si>
  <si>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</si>
  <si>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</si>
  <si>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</si>
  <si>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</si>
  <si>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</si>
  <si>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</si>
  <si>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</si>
  <si>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</si>
  <si>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</si>
  <si>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</si>
  <si>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</si>
  <si>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</si>
  <si>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</si>
  <si>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</si>
  <si>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</si>
  <si>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</si>
  <si>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</si>
  <si>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</si>
  <si>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</si>
  <si>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</si>
  <si>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</si>
  <si>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</si>
  <si>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</si>
  <si>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</si>
  <si>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</si>
  <si>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</si>
  <si>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</si>
  <si>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</si>
  <si>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</si>
  <si>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</si>
  <si>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</si>
  <si>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</si>
  <si>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</si>
  <si>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</si>
  <si>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</si>
  <si>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</si>
  <si>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</si>
  <si>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</si>
  <si>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</si>
  <si>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</si>
  <si>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</si>
  <si>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</si>
  <si>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</si>
  <si>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</si>
  <si>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</si>
  <si>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</si>
  <si>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</si>
  <si>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</si>
  <si>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</si>
  <si>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</si>
  <si>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</si>
  <si>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</si>
  <si>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</si>
  <si>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</si>
  <si>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</si>
  <si>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</si>
  <si>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</si>
  <si>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</si>
  <si>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</si>
  <si>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</si>
  <si>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</si>
  <si>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</si>
  <si>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</si>
  <si>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</si>
  <si>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</si>
  <si>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</si>
  <si>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</si>
  <si>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</si>
  <si>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</si>
  <si>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</si>
  <si>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</si>
  <si>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</si>
  <si>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</si>
  <si>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</si>
  <si>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</si>
  <si>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</si>
  <si>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</si>
  <si>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</si>
  <si>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</si>
  <si>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</si>
  <si>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</si>
  <si>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</si>
  <si>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</si>
  <si>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</si>
  <si>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</si>
  <si>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</si>
  <si>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</si>
  <si>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</si>
  <si>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</si>
  <si>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</si>
  <si>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</si>
  <si>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</si>
  <si>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</si>
  <si>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</si>
  <si>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</si>
  <si>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</si>
  <si>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</si>
  <si>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</si>
  <si>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</si>
  <si>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</si>
  <si>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</si>
  <si>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</si>
  <si>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</si>
  <si>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</si>
  <si>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</si>
  <si>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</si>
  <si>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</si>
  <si>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</si>
  <si>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</si>
  <si>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</si>
  <si>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</si>
  <si>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</si>
  <si>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</si>
  <si>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</si>
  <si>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</si>
  <si>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</si>
  <si>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</si>
  <si>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</si>
  <si>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</si>
  <si>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</si>
  <si>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</si>
  <si>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</si>
  <si>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</si>
  <si>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</si>
  <si>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</si>
  <si>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</si>
  <si>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</si>
  <si>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</si>
  <si>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</si>
  <si>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</si>
  <si>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</si>
  <si>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</si>
  <si>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</si>
  <si>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</si>
  <si>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</si>
  <si>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</si>
  <si>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</si>
  <si>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</si>
  <si>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</si>
  <si>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</si>
  <si>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</si>
  <si>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</si>
  <si>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</si>
  <si>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</si>
  <si>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</si>
  <si>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</si>
  <si>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</si>
  <si>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</si>
  <si>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</si>
  <si>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</si>
  <si>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</si>
  <si>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</si>
  <si>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</si>
  <si>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</si>
  <si>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</si>
  <si>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</si>
  <si>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</si>
  <si>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</si>
  <si>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</si>
  <si>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</si>
  <si>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</si>
  <si>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</si>
  <si>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</si>
  <si>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</si>
  <si>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</si>
  <si>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</si>
  <si>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</si>
  <si>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</si>
  <si>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</si>
  <si>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</si>
  <si>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</si>
  <si>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</si>
  <si>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</si>
  <si>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</si>
  <si>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</si>
  <si>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</si>
  <si>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</si>
  <si>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</si>
  <si>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</si>
  <si>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</si>
  <si>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</si>
  <si>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</si>
  <si>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</si>
  <si>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</si>
  <si>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</si>
  <si>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</si>
  <si>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</si>
  <si>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</si>
  <si>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</si>
  <si>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</si>
  <si>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</si>
  <si>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</si>
  <si>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</si>
  <si>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</si>
  <si>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</si>
  <si>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</si>
  <si>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</si>
  <si>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</si>
  <si>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</si>
  <si>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</si>
  <si>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</si>
  <si>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</si>
  <si>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</si>
  <si>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</si>
  <si>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</si>
  <si>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</si>
  <si>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</si>
  <si>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</si>
  <si>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</si>
  <si>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</si>
  <si>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</si>
  <si>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</si>
  <si>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</si>
  <si>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</si>
  <si>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</si>
  <si>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</si>
  <si>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</si>
  <si>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</si>
  <si>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</si>
  <si>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</si>
  <si>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</si>
  <si>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</si>
  <si>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</si>
  <si>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</si>
  <si>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</si>
  <si>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</si>
  <si>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</si>
  <si>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</si>
  <si>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</si>
  <si>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</si>
  <si>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</si>
  <si>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</si>
  <si>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</si>
  <si>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</si>
  <si>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</si>
  <si>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</si>
  <si>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</si>
  <si>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</si>
  <si>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</si>
  <si>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</si>
  <si>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</si>
  <si>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</si>
  <si>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</si>
  <si>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</si>
  <si>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</si>
  <si>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</si>
  <si>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</si>
  <si>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</si>
  <si>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</si>
  <si>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</si>
  <si>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</si>
  <si>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</si>
  <si>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</si>
  <si>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</si>
  <si>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</si>
  <si>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</si>
  <si>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</si>
  <si>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</si>
  <si>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</si>
  <si>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</si>
  <si>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</si>
  <si>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</si>
  <si>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</si>
  <si>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</si>
  <si>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</si>
  <si>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</si>
  <si>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</si>
  <si>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</si>
  <si>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</si>
  <si>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</si>
  <si>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</si>
  <si>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</si>
  <si>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</si>
  <si>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</si>
  <si>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</si>
  <si>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</si>
  <si>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</si>
  <si>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</si>
  <si>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</si>
  <si>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</si>
  <si>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</si>
  <si>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</si>
  <si>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</si>
  <si>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</si>
  <si>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</si>
  <si>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</si>
  <si>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</si>
  <si>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</si>
  <si>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</si>
  <si>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</si>
  <si>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</si>
  <si>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</si>
  <si>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</si>
  <si>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</si>
  <si>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</si>
  <si>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</si>
  <si>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</si>
  <si>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</si>
  <si>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</si>
  <si>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</si>
  <si>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</si>
  <si>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</si>
  <si>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</si>
  <si>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</si>
  <si>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</si>
  <si>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</si>
  <si>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</si>
  <si>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</si>
  <si>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</si>
  <si>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</si>
  <si>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</si>
  <si>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</si>
  <si>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</si>
  <si>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</si>
  <si>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</si>
  <si>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</si>
  <si>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</si>
  <si>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</si>
  <si>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</si>
  <si>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</si>
  <si>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</si>
  <si>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</si>
  <si>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</si>
  <si>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</si>
  <si>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</si>
  <si>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</si>
  <si>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</si>
  <si>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</si>
  <si>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</si>
  <si>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</si>
  <si>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</si>
  <si>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</si>
  <si>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</si>
  <si>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</si>
  <si>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</si>
  <si>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</si>
  <si>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</si>
  <si>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</si>
  <si>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</si>
  <si>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</si>
  <si>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</si>
  <si>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</si>
  <si>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</si>
  <si>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</si>
  <si>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</si>
  <si>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</si>
  <si>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</si>
  <si>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</si>
  <si>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</si>
  <si>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</si>
  <si>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</si>
  <si>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</si>
  <si>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</si>
  <si>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</si>
  <si>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</si>
  <si>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</si>
  <si>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</si>
  <si>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</si>
  <si>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</si>
  <si>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</si>
  <si>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</si>
  <si>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</si>
  <si>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</si>
  <si>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</si>
  <si>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</si>
  <si>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</si>
  <si>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</si>
  <si>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</si>
  <si>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</si>
  <si>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</si>
  <si>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</si>
  <si>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</si>
  <si>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</si>
  <si>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</si>
  <si>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</si>
  <si>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</si>
  <si>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</si>
  <si>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</si>
  <si>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</si>
  <si>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</si>
  <si>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</si>
  <si>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</si>
  <si>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</si>
  <si>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</si>
  <si>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</si>
  <si>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</si>
  <si>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</si>
  <si>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</si>
  <si>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</si>
  <si>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</si>
  <si>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</si>
  <si>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</si>
  <si>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</si>
  <si>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</si>
  <si>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</si>
  <si>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</si>
  <si>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</si>
  <si>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</si>
  <si>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</si>
  <si>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</si>
  <si>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</si>
  <si>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</si>
  <si>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</si>
  <si>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</si>
  <si>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</si>
  <si>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</si>
  <si>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</si>
  <si>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</si>
  <si>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</si>
  <si>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</si>
  <si>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</si>
  <si>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</si>
  <si>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</si>
  <si>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</si>
  <si>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</si>
  <si>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</si>
  <si>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</si>
  <si>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</si>
  <si>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</si>
  <si>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</si>
  <si>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</si>
  <si>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</si>
  <si>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</si>
  <si>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</si>
  <si>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</si>
  <si>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</si>
  <si>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</si>
  <si>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</si>
  <si>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</si>
  <si>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</si>
  <si>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</si>
  <si>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</si>
  <si>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</si>
  <si>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</si>
  <si>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</si>
  <si>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</si>
  <si>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</si>
  <si>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</si>
  <si>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</si>
  <si>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</si>
  <si>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</si>
  <si>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</si>
  <si>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</si>
  <si>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</si>
  <si>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</si>
  <si>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</si>
  <si>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</si>
  <si>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</si>
  <si>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</si>
  <si>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</si>
  <si>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</si>
  <si>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</si>
  <si>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</si>
  <si>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</si>
  <si>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</si>
  <si>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</si>
  <si>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</si>
  <si>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</si>
  <si>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</si>
  <si>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</si>
  <si>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</si>
  <si>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</si>
  <si>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</si>
  <si>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</si>
  <si>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</si>
  <si>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</si>
  <si>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</si>
  <si>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</si>
  <si>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</si>
  <si>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</si>
  <si>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</si>
  <si>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</si>
  <si>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</si>
  <si>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</si>
  <si>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</si>
  <si>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</si>
  <si>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</si>
  <si>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</si>
  <si>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</si>
  <si>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</si>
  <si>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</si>
  <si>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</si>
  <si>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</si>
  <si>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</si>
  <si>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</si>
  <si>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</si>
  <si>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</si>
  <si>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</si>
  <si>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</si>
  <si>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</si>
  <si>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</si>
  <si>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</si>
  <si>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</si>
  <si>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</si>
  <si>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</si>
  <si>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</si>
  <si>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</si>
  <si>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</si>
  <si>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</si>
  <si>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</si>
  <si>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</si>
  <si>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</si>
  <si>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</si>
  <si>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</si>
  <si>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</si>
  <si>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</si>
  <si>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</si>
  <si>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</si>
  <si>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</si>
  <si>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</si>
  <si>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</si>
  <si>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</si>
  <si>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</si>
  <si>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</si>
  <si>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</si>
  <si>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</si>
  <si>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</si>
  <si>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</si>
  <si>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</si>
  <si>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</si>
  <si>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</si>
  <si>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</si>
  <si>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</si>
  <si>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</si>
  <si>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</si>
  <si>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</si>
  <si>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</si>
  <si>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</si>
  <si>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</si>
  <si>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</si>
  <si>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</si>
  <si>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</si>
  <si>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</si>
  <si>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</si>
  <si>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</si>
  <si>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</si>
  <si>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</si>
  <si>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</si>
  <si>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</si>
  <si>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</si>
  <si>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</si>
  <si>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</si>
  <si>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</si>
  <si>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</si>
  <si>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</si>
  <si>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</si>
  <si>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</si>
  <si>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</si>
  <si>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</si>
  <si>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</si>
  <si>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</si>
  <si>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</si>
  <si>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</si>
  <si>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</si>
  <si>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</si>
  <si>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</si>
  <si>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</si>
  <si>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</si>
  <si>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</si>
  <si>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</si>
  <si>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</si>
  <si>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</si>
  <si>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</si>
  <si>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</si>
  <si>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</si>
  <si>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</si>
  <si>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</si>
  <si>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</si>
  <si>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</si>
  <si>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</si>
  <si>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</si>
  <si>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</si>
  <si>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</si>
  <si>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</si>
  <si>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</si>
  <si>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</si>
  <si>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</si>
  <si>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</si>
  <si>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</si>
  <si>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</si>
  <si>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</si>
  <si>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</si>
  <si>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</si>
  <si>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</si>
  <si>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</si>
  <si>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</si>
  <si>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</si>
  <si>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</si>
  <si>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</si>
  <si>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</si>
  <si>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</si>
  <si>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</si>
  <si>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</si>
  <si>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</si>
  <si>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</si>
  <si>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</si>
  <si>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</si>
  <si>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</si>
  <si>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</si>
  <si>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</si>
  <si>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</si>
  <si>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</si>
  <si>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</si>
  <si>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</si>
  <si>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</si>
  <si>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</si>
  <si>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</si>
  <si>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</si>
  <si>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</si>
  <si>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</si>
  <si>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</si>
  <si>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</si>
  <si>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</si>
  <si>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</si>
  <si>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</si>
  <si>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</si>
  <si>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</si>
  <si>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</si>
  <si>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</si>
  <si>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</si>
  <si>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</si>
  <si>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</si>
  <si>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</si>
  <si>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</si>
  <si>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</si>
  <si>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</si>
  <si>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</si>
  <si>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</si>
  <si>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</si>
  <si>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</si>
  <si>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</si>
  <si>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</si>
  <si>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</si>
  <si>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</si>
  <si>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</si>
  <si>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</si>
  <si>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</si>
  <si>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</si>
  <si>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</si>
  <si>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</si>
  <si>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</si>
  <si>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</si>
  <si>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</si>
  <si>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</si>
  <si>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</si>
  <si>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</si>
  <si>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</si>
  <si>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</si>
  <si>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</si>
  <si>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</si>
  <si>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</si>
  <si>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</si>
  <si>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</si>
  <si>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</si>
  <si>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</si>
  <si>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</si>
  <si>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</si>
  <si>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</si>
  <si>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</si>
  <si>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</si>
  <si>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</si>
  <si>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</si>
  <si>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</si>
  <si>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</si>
  <si>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</si>
  <si>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</si>
  <si>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</si>
  <si>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</si>
  <si>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</si>
  <si>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</si>
  <si>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</si>
  <si>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</si>
  <si>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</si>
  <si>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</si>
  <si>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</si>
  <si>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</si>
  <si>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</si>
  <si>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</si>
  <si>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</si>
  <si>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</si>
  <si>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</si>
  <si>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</si>
  <si>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</si>
  <si>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</si>
  <si>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</si>
  <si>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</si>
  <si>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</si>
  <si>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</si>
  <si>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</si>
  <si>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</si>
  <si>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</si>
  <si>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</si>
  <si>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</si>
  <si>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</si>
  <si>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</si>
  <si>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</si>
  <si>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</si>
  <si>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</si>
  <si>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</si>
  <si>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</si>
  <si>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</si>
  <si>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</si>
  <si>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</si>
  <si>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</si>
  <si>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</si>
  <si>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</si>
  <si>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</si>
  <si>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</si>
  <si>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</si>
  <si>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</si>
  <si>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</si>
  <si>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</si>
  <si>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</si>
  <si>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</si>
  <si>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</si>
  <si>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</si>
  <si>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</si>
  <si>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</si>
  <si>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</si>
  <si>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</si>
  <si>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</si>
  <si>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</si>
  <si>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</si>
  <si>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</si>
  <si>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</si>
  <si>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</si>
  <si>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</si>
  <si>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</si>
  <si>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</si>
  <si>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</si>
  <si>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</si>
  <si>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</si>
  <si>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</si>
  <si>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</si>
  <si>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</si>
  <si>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</si>
  <si>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</si>
  <si>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</si>
  <si>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</si>
  <si>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</si>
  <si>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</si>
  <si>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</si>
  <si>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</si>
  <si>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</si>
  <si>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</si>
  <si>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</si>
  <si>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</si>
  <si>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</si>
  <si>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</si>
  <si>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</si>
  <si>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</si>
  <si>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</si>
  <si>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</si>
  <si>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</si>
  <si>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</si>
  <si>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</si>
  <si>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</si>
  <si>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</si>
  <si>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</si>
  <si>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</si>
  <si>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</si>
  <si>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</si>
  <si>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</si>
  <si>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</si>
  <si>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</si>
  <si>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</si>
  <si>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</si>
  <si>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</si>
  <si>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</si>
  <si>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</si>
  <si>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</si>
  <si>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</si>
  <si>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</si>
  <si>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</si>
  <si>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</si>
  <si>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</si>
  <si>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</si>
  <si>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</si>
  <si>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</si>
  <si>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</si>
  <si>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</si>
  <si>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</si>
  <si>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</si>
  <si>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</si>
  <si>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</si>
  <si>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</si>
  <si>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</si>
  <si>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</si>
  <si>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</si>
  <si>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</si>
  <si>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</si>
  <si>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</si>
  <si>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</si>
  <si>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</si>
  <si>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</si>
  <si>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</si>
  <si>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</si>
  <si>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</si>
  <si>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</si>
  <si>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</si>
  <si>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</si>
  <si>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</si>
  <si>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</si>
  <si>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</si>
  <si>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</si>
  <si>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</si>
  <si>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</si>
  <si>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</si>
  <si>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</si>
  <si>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</si>
  <si>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</si>
  <si>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</si>
  <si>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</si>
  <si>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</si>
  <si>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</si>
  <si>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</si>
  <si>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</si>
  <si>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</si>
  <si>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</si>
  <si>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</si>
  <si>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</si>
  <si>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</si>
  <si>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</si>
  <si>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</si>
  <si>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</si>
  <si>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</si>
  <si>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</si>
  <si>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</si>
  <si>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</si>
  <si>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</si>
  <si>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</si>
  <si>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</si>
  <si>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</si>
  <si>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</si>
  <si>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</si>
  <si>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</si>
  <si>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</si>
  <si>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</si>
  <si>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</si>
  <si>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</si>
  <si>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</si>
  <si>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</si>
  <si>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</si>
  <si>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</si>
  <si>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</si>
  <si>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</si>
  <si>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</si>
  <si>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</si>
  <si>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</si>
  <si>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</si>
  <si>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</si>
  <si>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</si>
  <si>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</si>
  <si>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</si>
  <si>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</si>
  <si>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</si>
  <si>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</si>
  <si>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</si>
  <si>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</si>
  <si>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</si>
  <si>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</si>
  <si>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</si>
  <si>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</si>
  <si>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</si>
  <si>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</si>
  <si>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</si>
  <si>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</si>
  <si>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</si>
  <si>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</si>
  <si>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</si>
  <si>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</si>
  <si>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</si>
  <si>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</si>
  <si>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</si>
  <si>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</si>
  <si>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</si>
  <si>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</si>
  <si>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</si>
  <si>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</si>
  <si>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</si>
  <si>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</si>
  <si>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</si>
  <si>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</si>
  <si>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</si>
  <si>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</si>
  <si>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</si>
  <si>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</si>
  <si>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</si>
  <si>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</si>
  <si>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</si>
  <si>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</si>
  <si>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</si>
  <si>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</si>
  <si>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</si>
  <si>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</si>
  <si>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</si>
  <si>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</si>
  <si>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</si>
  <si>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</si>
  <si>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</si>
  <si>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</si>
  <si>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</si>
  <si>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</si>
  <si>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</si>
  <si>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</si>
  <si>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</si>
  <si>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</si>
  <si>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</si>
  <si>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</si>
  <si>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</si>
  <si>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</si>
  <si>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</si>
  <si>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</si>
  <si>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</si>
  <si>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</si>
  <si>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</si>
  <si>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</si>
  <si>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</si>
  <si>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</si>
  <si>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</si>
  <si>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</si>
  <si>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</si>
  <si>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</si>
  <si>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</si>
  <si>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</si>
  <si>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</si>
  <si>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</si>
  <si>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</si>
  <si>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</si>
  <si>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</si>
  <si>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</si>
  <si>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</si>
  <si>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</si>
  <si>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</si>
  <si>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</si>
  <si>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</si>
  <si>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</si>
  <si>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</si>
  <si>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</si>
  <si>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</si>
  <si>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</si>
  <si>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</si>
  <si>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</si>
  <si>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</si>
  <si>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</si>
  <si>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</si>
  <si>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</si>
  <si>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</si>
  <si>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</si>
  <si>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</si>
  <si>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</si>
  <si>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</si>
  <si>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</si>
  <si>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</si>
  <si>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</si>
  <si>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</si>
  <si>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</si>
  <si>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</si>
  <si>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</si>
  <si>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</si>
  <si>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</si>
  <si>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</si>
  <si>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</si>
  <si>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</si>
  <si>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</si>
  <si>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</si>
  <si>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</si>
  <si>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</si>
  <si>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</si>
  <si>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</si>
  <si>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</si>
  <si>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</si>
  <si>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</si>
  <si>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</si>
  <si>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</si>
  <si>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</si>
  <si>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</si>
  <si>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</si>
  <si>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</si>
  <si>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</si>
  <si>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</si>
  <si>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</si>
  <si>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</si>
  <si>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</si>
  <si>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</si>
  <si>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</si>
  <si>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</si>
  <si>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</si>
  <si>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</si>
  <si>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</si>
  <si>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</si>
  <si>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</si>
  <si>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</si>
  <si>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</si>
  <si>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</si>
  <si>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</si>
  <si>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</si>
  <si>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</si>
  <si>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</si>
  <si>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</si>
  <si>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</si>
  <si>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</si>
  <si>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</si>
  <si>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</si>
  <si>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</si>
  <si>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</si>
  <si>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</si>
  <si>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</si>
  <si>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</si>
  <si>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</si>
  <si>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</si>
  <si>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</si>
  <si>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</si>
  <si>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</si>
  <si>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</si>
  <si>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</si>
  <si>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</si>
  <si>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</si>
  <si>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</si>
  <si>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</si>
  <si>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</si>
  <si>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</si>
  <si>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</si>
  <si>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</si>
  <si>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</si>
  <si>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</si>
  <si>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</si>
  <si>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</si>
  <si>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</si>
  <si>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</si>
  <si>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</si>
  <si>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</si>
  <si>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</si>
  <si>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</si>
  <si>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</si>
  <si>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</si>
  <si>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</si>
  <si>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</si>
  <si>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</si>
  <si>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</si>
  <si>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</si>
  <si>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</si>
  <si>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</si>
  <si>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</si>
  <si>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</si>
  <si>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</si>
  <si>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</si>
  <si>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</si>
  <si>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</si>
  <si>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</si>
  <si>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</si>
  <si>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</si>
  <si>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</si>
  <si>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</si>
  <si>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</si>
  <si>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</si>
  <si>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</si>
  <si>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</si>
  <si>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</si>
  <si>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</si>
  <si>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</si>
  <si>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</si>
  <si>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</si>
  <si>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</si>
  <si>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</si>
  <si>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</si>
  <si>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</si>
  <si>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</si>
  <si>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</si>
  <si>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</si>
  <si>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</si>
  <si>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</si>
  <si>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</si>
  <si>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</si>
  <si>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</si>
  <si>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</si>
  <si>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</si>
  <si>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</si>
  <si>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</si>
  <si>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</si>
  <si>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</si>
  <si>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</si>
  <si>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</si>
  <si>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</si>
  <si>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</si>
  <si>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</si>
  <si>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</si>
  <si>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</si>
  <si>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</si>
  <si>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</si>
  <si>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</si>
  <si>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</si>
  <si>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</si>
  <si>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</si>
  <si>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</si>
  <si>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</si>
  <si>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</si>
  <si>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</si>
  <si>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</si>
  <si>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</si>
  <si>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</si>
  <si>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</si>
  <si>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</si>
  <si>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</si>
  <si>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</si>
  <si>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</si>
  <si>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</si>
  <si>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</si>
  <si>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</si>
  <si>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</si>
  <si>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</si>
  <si>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</si>
  <si>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</si>
  <si>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</si>
  <si>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</si>
  <si>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</si>
  <si>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</si>
  <si>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</si>
  <si>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</si>
  <si>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</si>
  <si>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</si>
  <si>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</si>
  <si>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</si>
  <si>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</si>
  <si>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</si>
  <si>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</si>
  <si>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</si>
  <si>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</si>
  <si>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</si>
  <si>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</si>
  <si>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</si>
  <si>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</si>
  <si>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</si>
  <si>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</si>
  <si>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</si>
  <si>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</si>
  <si>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</si>
  <si>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</si>
  <si>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</si>
  <si>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</si>
  <si>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</si>
  <si>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</si>
  <si>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</si>
  <si>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</si>
  <si>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</si>
  <si>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</si>
  <si>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</si>
  <si>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</si>
  <si>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</si>
  <si>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</si>
  <si>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</si>
  <si>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</si>
  <si>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</si>
  <si>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</si>
  <si>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</si>
  <si>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</si>
  <si>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</si>
  <si>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</si>
  <si>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</si>
  <si>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</si>
  <si>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</si>
  <si>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</si>
  <si>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</si>
  <si>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</si>
  <si>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</si>
  <si>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</si>
  <si>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</si>
  <si>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</si>
  <si>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</si>
  <si>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</si>
  <si>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</si>
  <si>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</si>
  <si>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</si>
  <si>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</si>
  <si>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</si>
  <si>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</si>
  <si>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</si>
  <si>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</si>
  <si>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</si>
  <si>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</si>
  <si>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</si>
  <si>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</si>
  <si>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</si>
  <si>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</si>
  <si>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</si>
  <si>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</si>
  <si>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</si>
  <si>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</si>
  <si>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</si>
  <si>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</si>
  <si>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</si>
  <si>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</si>
  <si>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</si>
  <si>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</si>
  <si>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</si>
  <si>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</si>
  <si>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</si>
  <si>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</si>
  <si>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</si>
  <si>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</si>
  <si>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</si>
  <si>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</si>
  <si>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</si>
  <si>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</si>
  <si>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</si>
  <si>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</si>
  <si>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</si>
  <si>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</si>
  <si>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</si>
  <si>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</si>
  <si>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</si>
  <si>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</si>
  <si>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</si>
  <si>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</si>
  <si>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</si>
  <si>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</si>
  <si>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</si>
  <si>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</si>
  <si>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</si>
  <si>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</si>
  <si>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</si>
  <si>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</si>
  <si>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</si>
  <si>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</si>
  <si>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</si>
  <si>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</si>
  <si>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</si>
  <si>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</si>
  <si>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</si>
  <si>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</si>
  <si>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</si>
  <si>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</si>
  <si>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</si>
  <si>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</si>
  <si>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</si>
  <si>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</si>
  <si>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</si>
  <si>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</si>
  <si>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</si>
  <si>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</si>
  <si>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</si>
  <si>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</si>
  <si>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</si>
  <si>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</si>
  <si>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</si>
  <si>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</si>
  <si>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</si>
  <si>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</si>
  <si>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</si>
  <si>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</si>
  <si>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</si>
  <si>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</si>
  <si>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</si>
  <si>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</si>
  <si>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</si>
  <si>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</si>
  <si>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</si>
  <si>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</si>
  <si>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</si>
  <si>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</si>
  <si>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</si>
  <si>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</si>
  <si>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</si>
  <si>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</si>
  <si>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</si>
  <si>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</si>
  <si>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</si>
  <si>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</si>
  <si>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</si>
  <si>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</si>
  <si>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</si>
  <si>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</si>
  <si>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</si>
  <si>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</si>
  <si>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</si>
  <si>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</si>
  <si>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</si>
  <si>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</si>
  <si>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</si>
  <si>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</si>
  <si>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</si>
  <si>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</si>
  <si>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</si>
  <si>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</si>
  <si>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</si>
  <si>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</si>
  <si>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</si>
  <si>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</si>
  <si>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</si>
  <si>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</si>
  <si>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</si>
  <si>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</si>
  <si>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</si>
  <si>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</si>
  <si>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</si>
  <si>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</si>
  <si>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</si>
  <si>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</si>
  <si>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</si>
  <si>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</si>
  <si>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</si>
  <si>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</si>
  <si>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</si>
  <si>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</si>
  <si>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</si>
  <si>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</si>
  <si>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</si>
  <si>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</si>
  <si>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</si>
  <si>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</si>
  <si>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</si>
  <si>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</si>
  <si>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</si>
  <si>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</si>
  <si>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</si>
  <si>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</si>
  <si>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</si>
  <si>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</si>
  <si>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</si>
  <si>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</si>
  <si>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</si>
  <si>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</si>
  <si>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</si>
  <si>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</si>
  <si>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</si>
  <si>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</si>
  <si>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</si>
  <si>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</si>
  <si>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</si>
  <si>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</si>
  <si>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</si>
  <si>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</si>
  <si>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</si>
  <si>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</si>
  <si>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</si>
  <si>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</si>
  <si>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</si>
  <si>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</si>
  <si>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</si>
  <si>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</si>
  <si>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</si>
  <si>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</si>
  <si>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</si>
  <si>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</si>
  <si>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</si>
  <si>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</si>
  <si>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</si>
  <si>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</si>
  <si>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</si>
  <si>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</si>
  <si>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</si>
  <si>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</si>
  <si>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</si>
  <si>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</si>
  <si>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</si>
  <si>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</si>
  <si>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</si>
  <si>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</si>
  <si>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</si>
  <si>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</si>
  <si>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</si>
  <si>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</si>
  <si>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</si>
  <si>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</si>
  <si>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</si>
  <si>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</si>
  <si>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</si>
  <si>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</si>
  <si>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</si>
  <si>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</si>
  <si>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</si>
  <si>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</si>
  <si>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</si>
  <si>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</si>
  <si>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</si>
  <si>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</si>
  <si>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</si>
  <si>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</si>
  <si>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</si>
  <si>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</si>
  <si>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</si>
  <si>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</si>
  <si>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</si>
  <si>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</si>
  <si>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</si>
  <si>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</si>
  <si>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</si>
  <si>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</si>
  <si>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</si>
  <si>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</si>
  <si>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</si>
  <si>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</si>
  <si>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</si>
  <si>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</si>
  <si>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</si>
  <si>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</si>
  <si>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</si>
  <si>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</si>
  <si>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</si>
  <si>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</si>
  <si>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</si>
  <si>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</si>
  <si>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</si>
  <si>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</si>
  <si>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</si>
  <si>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</si>
  <si>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</si>
  <si>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</si>
  <si>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</si>
  <si>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</si>
  <si>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</si>
  <si>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</si>
  <si>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</si>
  <si>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</si>
  <si>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</si>
  <si>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</si>
  <si>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</si>
  <si>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</si>
  <si>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</si>
  <si>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</si>
  <si>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</si>
  <si>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</si>
  <si>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</si>
  <si>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</si>
  <si>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</si>
  <si>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</si>
  <si>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</si>
  <si>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</si>
  <si>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</si>
  <si>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</si>
  <si>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</si>
  <si>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</si>
  <si>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</si>
  <si>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</si>
  <si>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</si>
  <si>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</si>
  <si>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</si>
  <si>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</si>
  <si>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</si>
  <si>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</si>
  <si>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</si>
  <si>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</si>
  <si>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</si>
  <si>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</si>
  <si>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</si>
  <si>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</si>
  <si>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</si>
  <si>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</si>
  <si>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</si>
  <si>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</si>
  <si>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</si>
  <si>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</si>
  <si>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</si>
  <si>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</si>
  <si>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</si>
  <si>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</si>
  <si>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</si>
  <si>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</si>
  <si>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</si>
  <si>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</si>
  <si>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</si>
  <si>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</si>
  <si>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</si>
  <si>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</si>
  <si>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</si>
  <si>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</si>
  <si>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</si>
  <si>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</si>
  <si>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</si>
  <si>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</si>
  <si>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</si>
  <si>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</si>
  <si>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</si>
  <si>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</si>
  <si>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</si>
  <si>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</si>
  <si>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</si>
  <si>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</si>
  <si>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</si>
  <si>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</si>
  <si>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</si>
  <si>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</si>
  <si>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</si>
  <si>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</si>
  <si>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</si>
  <si>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</si>
  <si>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</si>
  <si>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</si>
  <si>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</si>
  <si>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</si>
  <si>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</si>
  <si>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</si>
  <si>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</si>
  <si>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</si>
  <si>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</si>
  <si>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</si>
  <si>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</si>
  <si>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</si>
  <si>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</si>
  <si>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</si>
  <si>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</si>
  <si>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</si>
  <si>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</si>
  <si>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</si>
  <si>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</si>
  <si>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</si>
  <si>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</si>
  <si>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</si>
  <si>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</si>
  <si>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</si>
  <si>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</si>
  <si>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</si>
  <si>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</si>
  <si>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</si>
  <si>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</si>
  <si>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</si>
  <si>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</si>
  <si>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</si>
  <si>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</si>
  <si>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</si>
  <si>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</si>
  <si>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</si>
  <si>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</si>
  <si>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</si>
  <si>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</si>
  <si>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</si>
  <si>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</si>
  <si>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</si>
  <si>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</si>
  <si>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</si>
  <si>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</si>
  <si>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</si>
  <si>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</si>
  <si>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</si>
  <si>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</si>
  <si>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</si>
  <si>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</si>
  <si>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</si>
  <si>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</si>
  <si>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</si>
  <si>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</si>
  <si>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</si>
  <si>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</si>
  <si>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</si>
  <si>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</si>
  <si>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</si>
  <si>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</si>
  <si>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</si>
  <si>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</si>
  <si>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</si>
  <si>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</si>
  <si>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</si>
  <si>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</si>
  <si>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</si>
  <si>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</si>
  <si>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</si>
  <si>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</si>
  <si>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</si>
  <si>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</si>
  <si>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</si>
  <si>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</si>
  <si>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</si>
  <si>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</si>
  <si>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</si>
  <si>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</si>
  <si>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</si>
  <si>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</si>
  <si>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</si>
  <si>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</si>
  <si>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</si>
  <si>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</si>
  <si>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</si>
  <si>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</si>
  <si>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</si>
  <si>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</si>
  <si>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</si>
  <si>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</si>
  <si>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</si>
  <si>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</si>
  <si>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</si>
  <si>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</si>
  <si>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</si>
  <si>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</si>
  <si>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</si>
  <si>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</si>
  <si>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</si>
  <si>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</si>
  <si>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</si>
  <si>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</si>
  <si>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</si>
  <si>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</si>
  <si>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</si>
  <si>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</si>
  <si>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</si>
  <si>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</si>
  <si>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</si>
  <si>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</si>
  <si>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</si>
  <si>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</si>
  <si>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</si>
  <si>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</si>
  <si>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</si>
  <si>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</si>
  <si>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</si>
  <si>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</si>
  <si>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</si>
  <si>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</si>
  <si>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</si>
  <si>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</si>
  <si>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</si>
  <si>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</si>
  <si>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</si>
  <si>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</si>
  <si>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</si>
  <si>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</si>
  <si>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</si>
  <si>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</si>
  <si>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</si>
  <si>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</si>
  <si>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</si>
  <si>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</si>
  <si>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</si>
  <si>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</si>
  <si>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</si>
  <si>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</si>
  <si>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</si>
  <si>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</si>
  <si>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</si>
  <si>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</si>
  <si>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</si>
  <si>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</si>
  <si>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</si>
  <si>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</si>
  <si>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</si>
  <si>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</si>
  <si>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</si>
  <si>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</si>
  <si>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</si>
  <si>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</si>
  <si>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</si>
  <si>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</si>
  <si>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</si>
  <si>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</si>
  <si>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</si>
  <si>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</si>
  <si>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</si>
  <si>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</si>
  <si>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</si>
  <si>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</si>
  <si>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</si>
  <si>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</si>
  <si>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</si>
  <si>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</si>
  <si>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</si>
  <si>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</si>
  <si>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</si>
  <si>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</si>
  <si>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</si>
  <si>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</si>
  <si>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</si>
  <si>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</si>
  <si>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</si>
  <si>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</si>
  <si>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</si>
  <si>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</si>
  <si>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</si>
  <si>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</si>
  <si>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</si>
  <si>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</si>
  <si>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</si>
  <si>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</si>
  <si>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</si>
  <si>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</si>
  <si>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</si>
  <si>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</si>
  <si>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</si>
  <si>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</si>
  <si>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</si>
  <si>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</si>
  <si>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</si>
  <si>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</si>
  <si>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</si>
  <si>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</si>
  <si>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</si>
  <si>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</si>
  <si>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</si>
  <si>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</si>
  <si>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</si>
  <si>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</si>
  <si>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</si>
  <si>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</si>
  <si>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</si>
  <si>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</si>
  <si>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</si>
  <si>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</si>
  <si>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</si>
  <si>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</si>
  <si>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</si>
  <si>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</si>
  <si>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</si>
  <si>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</si>
  <si>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</si>
  <si>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</si>
  <si>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</si>
  <si>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</si>
  <si>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</si>
  <si>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</si>
  <si>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</si>
  <si>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</si>
  <si>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</si>
  <si>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</si>
  <si>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</si>
  <si>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</si>
  <si>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</si>
  <si>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</si>
  <si>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</si>
  <si>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</si>
  <si>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</si>
  <si>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</si>
  <si>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</si>
  <si>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</si>
  <si>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</si>
  <si>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</si>
  <si>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</si>
  <si>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</si>
  <si>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</si>
  <si>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</si>
  <si>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</si>
  <si>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</si>
  <si>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</si>
  <si>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</si>
  <si>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</si>
  <si>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</si>
  <si>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</si>
  <si>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</si>
  <si>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</si>
  <si>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</si>
  <si>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</si>
  <si>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</si>
  <si>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</si>
  <si>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</si>
  <si>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</si>
  <si>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</si>
  <si>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</si>
  <si>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</si>
  <si>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</si>
  <si>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</si>
  <si>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</si>
  <si>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</si>
  <si>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</si>
  <si>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</si>
  <si>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</si>
  <si>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</si>
  <si>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</si>
  <si>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</si>
  <si>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</si>
  <si>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</si>
  <si>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</si>
  <si>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</si>
  <si>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</si>
  <si>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</si>
  <si>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</si>
  <si>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</si>
  <si>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</si>
  <si>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</si>
  <si>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</si>
  <si>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</si>
  <si>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</si>
  <si>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</si>
  <si>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</si>
  <si>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</si>
  <si>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</si>
  <si>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</si>
  <si>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</si>
  <si>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</si>
  <si>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</si>
  <si>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</si>
  <si>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</si>
  <si>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</si>
  <si>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</si>
  <si>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</si>
  <si>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</si>
  <si>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</si>
  <si>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</si>
  <si>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</si>
  <si>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</si>
  <si>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</si>
  <si>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</si>
  <si>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</si>
  <si>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</si>
  <si>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</si>
  <si>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</si>
  <si>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</si>
  <si>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</si>
  <si>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</si>
  <si>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</si>
  <si>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</si>
  <si>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</si>
  <si>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</si>
  <si>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</si>
  <si>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</si>
  <si>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</si>
  <si>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</si>
  <si>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</si>
  <si>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</si>
  <si>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</si>
  <si>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</si>
  <si>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</si>
  <si>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</si>
  <si>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</si>
  <si>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</si>
  <si>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</si>
  <si>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</si>
  <si>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</si>
  <si>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</si>
  <si>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</si>
  <si>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</si>
  <si>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</si>
  <si>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</si>
  <si>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</si>
  <si>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</si>
  <si>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</si>
  <si>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</si>
  <si>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</si>
  <si>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</si>
  <si>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</si>
  <si>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</si>
  <si>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</si>
  <si>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</si>
  <si>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</si>
  <si>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</si>
  <si>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</si>
  <si>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</si>
  <si>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</si>
  <si>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</si>
  <si>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</si>
  <si>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</si>
  <si>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</si>
  <si>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</si>
  <si>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</si>
  <si>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</si>
  <si>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</si>
  <si>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</si>
  <si>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</si>
  <si>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</si>
  <si>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</si>
  <si>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</si>
  <si>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</si>
  <si>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</si>
  <si>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</si>
  <si>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</si>
  <si>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</si>
  <si>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</si>
  <si>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</si>
  <si>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</si>
  <si>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</si>
  <si>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</si>
  <si>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</si>
  <si>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</si>
  <si>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</si>
  <si>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</si>
  <si>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</si>
  <si>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</si>
  <si>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</si>
  <si>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</si>
  <si>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</si>
  <si>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</si>
  <si>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</si>
  <si>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</si>
  <si>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</si>
  <si>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</si>
  <si>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</si>
  <si>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</si>
  <si>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</si>
  <si>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</si>
  <si>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</si>
  <si>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</si>
  <si>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</si>
  <si>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</si>
  <si>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</si>
  <si>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</si>
  <si>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</si>
  <si>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</si>
  <si>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</si>
  <si>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</si>
  <si>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</si>
  <si>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</si>
  <si>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</si>
  <si>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</si>
  <si>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</si>
  <si>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</si>
  <si>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</si>
  <si>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</si>
  <si>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</si>
  <si>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</si>
  <si>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</si>
  <si>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</si>
  <si>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</si>
  <si>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</si>
  <si>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</si>
  <si>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</si>
  <si>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</si>
  <si>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</si>
  <si>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</si>
  <si>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</si>
  <si>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</si>
  <si>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</si>
  <si>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</si>
  <si>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</si>
  <si>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</si>
  <si>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</si>
  <si>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</si>
  <si>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</si>
  <si>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</si>
  <si>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</si>
  <si>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</si>
  <si>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</si>
  <si>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</si>
  <si>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</si>
  <si>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</si>
  <si>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</si>
  <si>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</si>
  <si>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</si>
  <si>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</si>
  <si>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</si>
  <si>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</si>
  <si>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</si>
  <si>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</si>
  <si>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</si>
  <si>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</si>
  <si>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</si>
  <si>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</si>
  <si>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</si>
  <si>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</si>
  <si>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</si>
  <si>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</si>
  <si>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</si>
  <si>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</si>
  <si>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</si>
  <si>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</si>
  <si>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</si>
  <si>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</si>
  <si>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</si>
  <si>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</si>
  <si>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</si>
  <si>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</si>
  <si>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</si>
  <si>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</si>
  <si>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</si>
  <si>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</si>
  <si>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</si>
  <si>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</si>
  <si>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</si>
  <si>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</si>
  <si>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</si>
  <si>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</si>
  <si>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</si>
  <si>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</si>
  <si>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</si>
  <si>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</si>
  <si>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</si>
  <si>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</si>
  <si>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</si>
  <si>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</si>
  <si>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</si>
  <si>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</si>
  <si>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</si>
  <si>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</si>
  <si>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</si>
  <si>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</si>
  <si>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</si>
  <si>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</si>
  <si>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</si>
  <si>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</si>
  <si>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</si>
  <si>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</si>
  <si>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</si>
  <si>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</si>
  <si>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</si>
  <si>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</si>
  <si>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</si>
  <si>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</si>
  <si>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</si>
  <si>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</si>
  <si>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</si>
  <si>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</si>
  <si>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</si>
  <si>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</si>
  <si>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</si>
  <si>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</si>
  <si>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</si>
  <si>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</si>
  <si>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</si>
  <si>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</si>
  <si>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</si>
  <si>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</si>
  <si>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</si>
  <si>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</si>
  <si>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</si>
  <si>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</si>
  <si>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</si>
  <si>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</si>
  <si>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</si>
  <si>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</si>
  <si>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</si>
  <si>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</si>
  <si>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</si>
  <si>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</si>
  <si>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</si>
  <si>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</si>
  <si>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</si>
  <si>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</si>
  <si>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</si>
  <si>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</si>
  <si>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</si>
  <si>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</si>
  <si>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</si>
  <si>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</si>
  <si>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</si>
  <si>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</si>
  <si>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</si>
  <si>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</si>
  <si>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</si>
  <si>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</si>
  <si>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</si>
  <si>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</si>
  <si>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</si>
  <si>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</si>
  <si>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</si>
  <si>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</si>
  <si>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</si>
  <si>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</si>
  <si>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</si>
  <si>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</si>
  <si>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</si>
  <si>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</si>
  <si>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</si>
  <si>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</si>
  <si>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</si>
  <si>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</si>
  <si>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</si>
  <si>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</si>
  <si>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</si>
  <si>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</si>
  <si>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</si>
  <si>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</si>
  <si>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</si>
  <si>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</si>
  <si>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</si>
  <si>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</si>
  <si>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</si>
  <si>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</si>
  <si>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</si>
  <si>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</si>
  <si>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</si>
  <si>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</si>
  <si>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</si>
  <si>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</si>
  <si>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</si>
  <si>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</si>
  <si>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</si>
  <si>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</si>
  <si>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</si>
  <si>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</si>
  <si>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</si>
  <si>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</si>
  <si>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</si>
  <si>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</si>
  <si>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</si>
  <si>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</si>
  <si>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</si>
  <si>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</si>
  <si>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</si>
  <si>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</si>
  <si>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</si>
  <si>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</si>
  <si>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</si>
  <si>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</si>
  <si>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</si>
  <si>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</si>
  <si>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</si>
  <si>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</si>
  <si>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</si>
  <si>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</si>
  <si>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</si>
  <si>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</si>
  <si>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</si>
  <si>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</si>
  <si>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</si>
  <si>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</si>
  <si>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</si>
  <si>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</si>
  <si>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</si>
  <si>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</si>
  <si>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</si>
  <si>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</si>
  <si>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</si>
  <si>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</si>
  <si>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</si>
  <si>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</si>
  <si>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</si>
  <si>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</si>
  <si>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</si>
  <si>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</si>
  <si>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</si>
  <si>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</si>
  <si>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</si>
  <si>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</si>
  <si>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</si>
  <si>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</si>
  <si>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</si>
  <si>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</si>
  <si>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</si>
  <si>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</si>
  <si>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</si>
  <si>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</si>
  <si>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</si>
  <si>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</si>
  <si>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</si>
  <si>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</si>
  <si>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</si>
  <si>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</si>
  <si>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</si>
  <si>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</si>
  <si>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</si>
  <si>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</si>
  <si>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</si>
  <si>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</si>
  <si>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</si>
  <si>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</si>
  <si>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</si>
  <si>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</si>
  <si>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</si>
  <si>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</si>
  <si>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</si>
  <si>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</si>
  <si>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</si>
  <si>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</si>
  <si>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</si>
  <si>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</si>
  <si>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</si>
  <si>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</si>
  <si>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</si>
  <si>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</si>
  <si>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</si>
  <si>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</si>
  <si>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</si>
  <si>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</si>
  <si>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</si>
  <si>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</si>
  <si>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</si>
  <si>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</si>
  <si>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</si>
  <si>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</si>
  <si>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</si>
  <si>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</si>
  <si>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</si>
  <si>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</si>
  <si>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</si>
  <si>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</si>
  <si>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</si>
  <si>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</si>
  <si>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</si>
  <si>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</si>
  <si>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</si>
  <si>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</si>
  <si>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</si>
  <si>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</si>
  <si>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</si>
  <si>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</si>
  <si>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</si>
  <si>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</si>
  <si>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</si>
  <si>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</si>
  <si>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</si>
  <si>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</si>
  <si>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</si>
  <si>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</si>
  <si>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</si>
  <si>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</si>
  <si>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</si>
  <si>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</si>
  <si>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</si>
  <si>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</si>
  <si>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</si>
  <si>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</si>
  <si>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</si>
  <si>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</si>
  <si>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</si>
  <si>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</si>
  <si>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</si>
  <si>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</si>
  <si>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</si>
  <si>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</si>
  <si>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</si>
  <si>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</si>
  <si>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</si>
  <si>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</si>
  <si>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</si>
  <si>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</si>
  <si>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</si>
  <si>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</si>
  <si>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</si>
  <si>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</si>
  <si>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</si>
  <si>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</si>
  <si>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</si>
  <si>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</si>
  <si>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</si>
  <si>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</si>
  <si>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</si>
  <si>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</si>
  <si>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</si>
  <si>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</si>
  <si>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</si>
  <si>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</si>
  <si>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</si>
  <si>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</si>
  <si>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</si>
  <si>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</si>
  <si>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</si>
  <si>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</si>
  <si>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</si>
  <si>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</si>
  <si>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</si>
  <si>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</si>
  <si>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</si>
  <si>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</si>
  <si>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</si>
  <si>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</si>
  <si>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</si>
  <si>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</si>
  <si>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</si>
  <si>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</si>
  <si>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</si>
  <si>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</si>
  <si>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</si>
  <si>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</si>
  <si>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</si>
  <si>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</si>
  <si>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</si>
  <si>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</si>
  <si>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</si>
  <si>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</si>
  <si>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</si>
  <si>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</si>
  <si>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</si>
  <si>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</si>
  <si>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</si>
  <si>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</si>
  <si>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</si>
  <si>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</si>
  <si>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</si>
  <si>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</si>
  <si>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</si>
  <si>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</si>
  <si>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</si>
  <si>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</si>
  <si>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</si>
  <si>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</si>
  <si>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</si>
  <si>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</si>
  <si>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</si>
  <si>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</si>
  <si>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</si>
  <si>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</si>
  <si>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</si>
  <si>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</si>
  <si>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</si>
  <si>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</si>
  <si>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</si>
  <si>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</si>
  <si>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</si>
  <si>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</si>
  <si>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</si>
  <si>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</si>
  <si>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</si>
  <si>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</si>
  <si>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</si>
  <si>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</si>
  <si>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</si>
  <si>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</si>
  <si>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</si>
  <si>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</si>
  <si>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</si>
  <si>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</si>
  <si>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</si>
  <si>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</si>
  <si>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</si>
  <si>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</si>
  <si>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</si>
  <si>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</si>
  <si>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</si>
  <si>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</si>
  <si>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</si>
  <si>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</si>
  <si>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</si>
  <si>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</si>
  <si>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</si>
  <si>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</si>
  <si>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</si>
  <si>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</si>
  <si>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</si>
  <si>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</si>
  <si>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</si>
  <si>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</si>
  <si>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</si>
  <si>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</si>
  <si>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</si>
  <si>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</si>
  <si>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</si>
  <si>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</si>
  <si>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</si>
  <si>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</si>
  <si>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</si>
  <si>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</si>
  <si>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</si>
  <si>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</si>
  <si>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</si>
  <si>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</si>
  <si>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</si>
  <si>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</si>
  <si>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</si>
  <si>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</si>
  <si>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</si>
  <si>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</si>
  <si>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</si>
  <si>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</si>
  <si>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</si>
  <si>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</si>
  <si>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</si>
  <si>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</si>
  <si>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</si>
  <si>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</si>
  <si>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</si>
  <si>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</si>
  <si>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</si>
  <si>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</si>
  <si>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</si>
  <si>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</si>
  <si>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</si>
  <si>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</si>
  <si>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</si>
  <si>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</si>
  <si>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</si>
  <si>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</si>
  <si>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</si>
  <si>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</si>
  <si>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</si>
  <si>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</si>
  <si>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</si>
  <si>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</si>
  <si>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</si>
  <si>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</si>
  <si>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</si>
  <si>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</si>
  <si>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</si>
  <si>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</si>
  <si>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</si>
  <si>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</si>
  <si>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</si>
  <si>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</si>
  <si>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</si>
  <si>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</si>
  <si>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</si>
  <si>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</si>
  <si>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</si>
  <si>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</si>
  <si>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</si>
  <si>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</si>
  <si>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</si>
  <si>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</si>
  <si>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</si>
  <si>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</si>
  <si>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</si>
  <si>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</si>
  <si>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</si>
  <si>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</si>
  <si>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</si>
  <si>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</si>
  <si>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</si>
  <si>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</si>
  <si>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</si>
  <si>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</si>
  <si>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</si>
  <si>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</si>
  <si>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</si>
  <si>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</si>
  <si>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</si>
  <si>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</si>
  <si>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</si>
  <si>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</si>
  <si>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</si>
  <si>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</si>
  <si>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</si>
  <si>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</si>
  <si>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</si>
  <si>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</si>
  <si>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</si>
  <si>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</si>
  <si>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</si>
  <si>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</si>
  <si>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</si>
  <si>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</si>
  <si>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</si>
  <si>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</si>
  <si>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</si>
  <si>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</si>
  <si>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</si>
  <si>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</si>
  <si>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</si>
  <si>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</si>
  <si>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</si>
  <si>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</si>
  <si>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</si>
  <si>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</si>
  <si>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</si>
  <si>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</si>
  <si>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</si>
  <si>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</si>
  <si>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</si>
  <si>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</si>
  <si>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</si>
  <si>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</si>
  <si>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</si>
  <si>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</si>
  <si>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</si>
  <si>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</si>
  <si>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</si>
  <si>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</si>
  <si>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</si>
  <si>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</si>
  <si>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</si>
  <si>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</si>
  <si>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</si>
  <si>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</si>
  <si>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</si>
  <si>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</si>
  <si>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</si>
  <si>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</si>
  <si>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</si>
  <si>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</si>
  <si>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</si>
  <si>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</si>
  <si>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</si>
  <si>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</si>
  <si>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</si>
  <si>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</si>
  <si>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</si>
  <si>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</si>
  <si>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</si>
  <si>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</si>
  <si>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</si>
  <si>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</si>
  <si>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</si>
  <si>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</si>
  <si>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</si>
  <si>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</si>
  <si>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</si>
  <si>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</si>
  <si>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</si>
  <si>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</si>
  <si>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</si>
  <si>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</si>
  <si>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</si>
  <si>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</si>
  <si>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</si>
  <si>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</si>
  <si>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</si>
  <si>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</si>
  <si>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</si>
  <si>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</si>
  <si>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</si>
  <si>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</si>
  <si>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</si>
  <si>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</si>
  <si>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</si>
  <si>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</si>
  <si>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</si>
  <si>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</si>
  <si>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</si>
  <si>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</si>
  <si>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</si>
  <si>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</si>
  <si>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</si>
  <si>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</si>
  <si>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</si>
  <si>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</si>
  <si>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</si>
  <si>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</si>
  <si>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</si>
  <si>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</si>
  <si>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</si>
  <si>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</si>
  <si>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</si>
  <si>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</si>
  <si>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</si>
  <si>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</si>
  <si>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</si>
  <si>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</si>
  <si>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</si>
  <si>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</si>
  <si>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</si>
  <si>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</si>
  <si>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</si>
  <si>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</si>
  <si>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</si>
  <si>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</si>
  <si>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</si>
  <si>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</si>
  <si>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</si>
  <si>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</si>
  <si>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</si>
  <si>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</si>
  <si>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</si>
  <si>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</si>
  <si>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</si>
  <si>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</si>
  <si>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</si>
  <si>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</si>
  <si>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</si>
  <si>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</si>
  <si>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</si>
  <si>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</si>
  <si>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</si>
  <si>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</si>
  <si>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</si>
  <si>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</si>
  <si>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</si>
  <si>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</si>
  <si>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</si>
  <si>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</si>
  <si>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</si>
  <si>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</si>
  <si>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</si>
  <si>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</si>
  <si>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</si>
  <si>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</si>
  <si>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</si>
  <si>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</si>
  <si>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</si>
  <si>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</si>
  <si>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</si>
  <si>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</si>
  <si>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</si>
  <si>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</si>
  <si>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</si>
  <si>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</si>
  <si>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</si>
  <si>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</si>
  <si>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</si>
  <si>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</si>
  <si>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</si>
  <si>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</si>
  <si>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</si>
  <si>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</si>
  <si>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</si>
  <si>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</si>
  <si>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</si>
  <si>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</si>
  <si>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</si>
  <si>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</si>
  <si>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</si>
  <si>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</si>
  <si>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</si>
  <si>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</si>
  <si>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</si>
  <si>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</si>
  <si>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</si>
  <si>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</si>
  <si>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</si>
  <si>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</si>
  <si>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</si>
  <si>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</si>
  <si>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</si>
  <si>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</si>
  <si>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</si>
  <si>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</si>
  <si>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</si>
  <si>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</si>
  <si>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</si>
  <si>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</si>
  <si>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</si>
  <si>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</si>
  <si>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</si>
  <si>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</si>
  <si>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</si>
  <si>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</si>
  <si>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</si>
  <si>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</si>
  <si>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</si>
  <si>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</si>
  <si>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</si>
  <si>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</si>
  <si>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</si>
  <si>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</si>
  <si>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</si>
  <si>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</si>
  <si>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</si>
  <si>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</si>
  <si>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</si>
  <si>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</si>
  <si>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</si>
  <si>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</si>
  <si>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</si>
  <si>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</si>
  <si>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</si>
  <si>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</si>
  <si>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</si>
  <si>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</si>
  <si>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</si>
  <si>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</si>
  <si>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</si>
  <si>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</si>
  <si>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</si>
  <si>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</si>
  <si>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</si>
  <si>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</si>
  <si>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</si>
  <si>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</si>
  <si>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</si>
  <si>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</si>
  <si>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</si>
  <si>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</si>
  <si>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</si>
  <si>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</si>
  <si>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</si>
  <si>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</si>
  <si>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</si>
  <si>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</si>
  <si>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</si>
  <si>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</si>
  <si>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</si>
  <si>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</si>
  <si>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</si>
  <si>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</si>
  <si>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</si>
  <si>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</si>
  <si>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</si>
  <si>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</si>
  <si>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</si>
  <si>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</si>
  <si>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</si>
  <si>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</si>
  <si>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</si>
  <si>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</si>
  <si>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</si>
  <si>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</si>
  <si>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</si>
  <si>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</si>
  <si>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</si>
  <si>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</si>
  <si>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</si>
  <si>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</si>
  <si>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</si>
  <si>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</si>
  <si>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</si>
  <si>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</si>
  <si>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</si>
  <si>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</si>
  <si>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</si>
  <si>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</si>
  <si>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</si>
  <si>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</si>
  <si>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</si>
  <si>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</si>
  <si>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</si>
  <si>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</si>
  <si>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</si>
  <si>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</si>
  <si>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</si>
  <si>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</si>
  <si>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</si>
  <si>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</si>
  <si>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</si>
  <si>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</si>
  <si>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</si>
  <si>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</si>
  <si>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</si>
  <si>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</si>
  <si>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</si>
  <si>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</si>
  <si>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</si>
  <si>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</si>
  <si>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</si>
  <si>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</si>
  <si>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</si>
  <si>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</si>
  <si>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</si>
  <si>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</si>
  <si>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</si>
  <si>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</si>
  <si>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</si>
  <si>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</si>
  <si>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</si>
  <si>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</si>
  <si>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</si>
  <si>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</si>
  <si>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</si>
  <si>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</si>
  <si>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</si>
  <si>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</si>
  <si>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</si>
  <si>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</si>
  <si>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</si>
  <si>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</si>
  <si>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</si>
  <si>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</si>
  <si>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</si>
  <si>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</si>
  <si>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</si>
  <si>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</si>
  <si>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</si>
  <si>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</si>
  <si>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</si>
  <si>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</si>
  <si>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</si>
  <si>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</si>
  <si>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</si>
  <si>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</si>
  <si>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</si>
  <si>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</si>
  <si>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</si>
  <si>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</si>
  <si>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</si>
  <si>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</si>
  <si>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</si>
  <si>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</si>
  <si>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</si>
  <si>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</si>
  <si>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</si>
  <si>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</si>
  <si>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</si>
  <si>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</si>
  <si>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</si>
  <si>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</si>
  <si>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</si>
  <si>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</si>
  <si>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</si>
  <si>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</si>
  <si>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</si>
  <si>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</si>
  <si>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</si>
  <si>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</si>
  <si>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</si>
  <si>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</si>
  <si>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</si>
  <si>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</si>
  <si>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</si>
  <si>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</si>
  <si>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</si>
  <si>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</si>
  <si>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</si>
  <si>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</si>
  <si>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</si>
  <si>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</si>
  <si>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</si>
  <si>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</si>
  <si>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</si>
  <si>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</si>
  <si>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</si>
  <si>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</si>
  <si>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</si>
  <si>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</si>
  <si>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</si>
  <si>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</si>
  <si>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</si>
  <si>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</si>
  <si>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</si>
  <si>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</si>
  <si>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</si>
  <si>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</si>
  <si>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</si>
  <si>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</si>
  <si>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</si>
  <si>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</si>
  <si>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</si>
  <si>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</si>
  <si>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</si>
  <si>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</si>
  <si>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</si>
  <si>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</si>
  <si>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</si>
  <si>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</si>
  <si>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</si>
  <si>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</si>
  <si>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</si>
  <si>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</si>
  <si>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</si>
  <si>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</si>
  <si>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</si>
  <si>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</si>
  <si>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</si>
  <si>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</si>
  <si>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</si>
  <si>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</si>
  <si>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</si>
  <si>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</si>
  <si>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</si>
  <si>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</si>
  <si>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</si>
  <si>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</si>
  <si>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</si>
  <si>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</si>
  <si>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</si>
  <si>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</si>
  <si>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</si>
  <si>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</si>
  <si>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</si>
  <si>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</si>
  <si>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</si>
  <si>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</si>
  <si>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</si>
  <si>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</si>
  <si>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</si>
  <si>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</si>
  <si>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</si>
  <si>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</si>
  <si>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</si>
  <si>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</si>
  <si>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</si>
  <si>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</si>
  <si>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</si>
  <si>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</si>
  <si>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</si>
  <si>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</si>
  <si>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</si>
  <si>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</si>
  <si>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</si>
  <si>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</si>
  <si>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</si>
  <si>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</si>
  <si>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</si>
  <si>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</si>
  <si>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</si>
  <si>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</si>
  <si>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</si>
  <si>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</si>
  <si>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</si>
  <si>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</si>
  <si>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</si>
  <si>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</si>
  <si>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</si>
  <si>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</si>
  <si>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</si>
  <si>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</si>
  <si>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</si>
  <si>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</si>
  <si>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</si>
  <si>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</si>
  <si>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</si>
  <si>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</si>
  <si>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</si>
  <si>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</si>
  <si>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</si>
  <si>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</si>
  <si>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</si>
  <si>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</si>
  <si>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</si>
  <si>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</si>
  <si>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</si>
  <si>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</si>
  <si>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</si>
  <si>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</si>
  <si>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</si>
  <si>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</si>
  <si>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</si>
  <si>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</si>
  <si>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</si>
  <si>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</si>
  <si>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</si>
  <si>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</si>
  <si>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</si>
  <si>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</si>
  <si>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</si>
  <si>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</si>
  <si>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</si>
  <si>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</si>
  <si>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</si>
  <si>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</si>
  <si>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</si>
  <si>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</si>
  <si>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</si>
  <si>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</si>
  <si>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</si>
  <si>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</si>
  <si>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</si>
  <si>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</si>
  <si>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</si>
  <si>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</si>
  <si>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</si>
  <si>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</si>
  <si>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</si>
  <si>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</si>
  <si>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</si>
  <si>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</si>
  <si>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</si>
  <si>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</si>
  <si>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</si>
  <si>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</si>
  <si>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</si>
  <si>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</si>
  <si>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</si>
  <si>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</si>
  <si>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</si>
  <si>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</si>
  <si>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</si>
  <si>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</si>
  <si>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</si>
  <si>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</si>
  <si>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</si>
  <si>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</si>
  <si>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</si>
  <si>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</si>
  <si>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</si>
  <si>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</si>
  <si>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</si>
  <si>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</si>
  <si>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</si>
  <si>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</si>
  <si>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</si>
  <si>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</si>
  <si>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</si>
  <si>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</si>
  <si>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</si>
  <si>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</si>
  <si>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</si>
  <si>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</si>
  <si>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</si>
  <si>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</si>
  <si>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</si>
  <si>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</si>
  <si>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</si>
  <si>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</si>
  <si>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</si>
  <si>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</si>
  <si>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</si>
  <si>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</si>
  <si>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</si>
  <si>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</si>
  <si>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</si>
  <si>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</si>
  <si>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</si>
  <si>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</si>
  <si>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</si>
  <si>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</si>
  <si>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</si>
  <si>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</si>
  <si>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</si>
  <si>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</si>
  <si>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</si>
  <si>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</si>
  <si>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</si>
  <si>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</si>
  <si>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</si>
  <si>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</si>
  <si>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</si>
  <si>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</si>
  <si>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</si>
  <si>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</si>
  <si>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</si>
  <si>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</si>
  <si>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</si>
  <si>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</si>
  <si>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</si>
  <si>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</si>
  <si>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</si>
  <si>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</si>
  <si>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</si>
  <si>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</si>
  <si>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</si>
  <si>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</si>
  <si>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</si>
  <si>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</si>
  <si>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</si>
  <si>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</si>
  <si>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</si>
  <si>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</si>
  <si>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</si>
  <si>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</si>
  <si>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</si>
  <si>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</si>
  <si>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</si>
  <si>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</si>
  <si>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</si>
  <si>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</si>
  <si>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</si>
  <si>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</si>
  <si>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</si>
  <si>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</si>
  <si>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</si>
  <si>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</si>
  <si>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</si>
  <si>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</si>
  <si>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</si>
  <si>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</si>
  <si>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</si>
  <si>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</si>
  <si>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</si>
  <si>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</si>
  <si>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</si>
  <si>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</si>
  <si>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</si>
  <si>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</si>
  <si>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</si>
  <si>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</si>
  <si>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</si>
  <si>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</si>
  <si>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</si>
  <si>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</si>
  <si>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</si>
  <si>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</si>
  <si>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</si>
  <si>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</si>
  <si>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</si>
  <si>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</si>
  <si>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</si>
  <si>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</si>
  <si>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</si>
  <si>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</si>
  <si>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</si>
  <si>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</si>
  <si>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</si>
  <si>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</si>
  <si>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</si>
  <si>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</si>
  <si>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</si>
  <si>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</si>
  <si>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</si>
  <si>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</si>
  <si>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</si>
  <si>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</si>
  <si>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</si>
  <si>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</si>
  <si>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</si>
  <si>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</si>
  <si>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</si>
  <si>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</si>
  <si>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</si>
  <si>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</si>
  <si>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</si>
  <si>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</si>
  <si>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</si>
  <si>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</si>
  <si>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</si>
  <si>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</si>
  <si>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</si>
  <si>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</si>
  <si>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</si>
  <si>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</si>
  <si>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</si>
  <si>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</si>
  <si>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</si>
  <si>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</si>
  <si>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</si>
  <si>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</si>
  <si>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</si>
  <si>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</si>
  <si>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</si>
  <si>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</si>
  <si>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</si>
  <si>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</si>
  <si>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</si>
  <si>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</si>
  <si>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</si>
  <si>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</si>
  <si>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</si>
  <si>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</si>
  <si>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</si>
  <si>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</si>
  <si>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</si>
  <si>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</si>
  <si>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</si>
  <si>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</si>
  <si>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</si>
  <si>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</si>
  <si>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</si>
  <si>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</si>
  <si>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</si>
  <si>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</si>
  <si>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</si>
  <si>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</si>
  <si>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</si>
  <si>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</si>
  <si>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</si>
  <si>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</si>
  <si>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</si>
  <si>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</si>
  <si>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</si>
  <si>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</si>
  <si>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</si>
  <si>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</si>
  <si>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</si>
  <si>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</si>
  <si>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</si>
  <si>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</si>
  <si>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</si>
  <si>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</si>
  <si>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</si>
  <si>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</si>
  <si>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</si>
  <si>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</si>
  <si>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</si>
  <si>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</si>
  <si>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</si>
  <si>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</si>
  <si>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</si>
  <si>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</si>
  <si>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</si>
  <si>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</si>
  <si>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</si>
  <si>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</si>
  <si>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</si>
  <si>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</si>
  <si>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</si>
  <si>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</si>
  <si>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</si>
  <si>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</si>
  <si>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</si>
  <si>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</si>
  <si>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</si>
  <si>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</si>
  <si>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</si>
  <si>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</si>
  <si>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</si>
  <si>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</si>
  <si>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</si>
  <si>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</si>
  <si>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</si>
  <si>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</si>
  <si>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</si>
  <si>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</si>
  <si>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</si>
  <si>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</si>
  <si>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</si>
  <si>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</si>
  <si>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</si>
  <si>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</si>
  <si>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</si>
  <si>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</si>
  <si>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</si>
  <si>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</si>
  <si>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</si>
  <si>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</si>
  <si>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</si>
  <si>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</si>
  <si>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</si>
  <si>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</si>
  <si>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</si>
  <si>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</si>
  <si>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</si>
  <si>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</si>
  <si>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</si>
  <si>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</si>
  <si>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</si>
  <si>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</si>
  <si>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</si>
  <si>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</si>
  <si>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</si>
  <si>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</si>
  <si>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</si>
  <si>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</si>
  <si>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</si>
  <si>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</si>
  <si>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</si>
  <si>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</si>
  <si>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</si>
  <si>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</si>
  <si>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</si>
  <si>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</si>
  <si>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</si>
  <si>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</si>
  <si>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</si>
  <si>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</si>
  <si>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</si>
  <si>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</si>
  <si>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</si>
  <si>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</si>
  <si>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</si>
  <si>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</si>
  <si>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</si>
  <si>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</si>
  <si>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</si>
  <si>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</si>
  <si>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</si>
  <si>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</si>
  <si>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</si>
  <si>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</si>
  <si>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</si>
  <si>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</si>
  <si>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</si>
  <si>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</si>
  <si>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</si>
  <si>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</si>
  <si>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</si>
  <si>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</si>
  <si>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</si>
  <si>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</si>
  <si>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</si>
  <si>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</si>
  <si>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</si>
  <si>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</si>
  <si>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</si>
  <si>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</si>
  <si>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</si>
  <si>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</si>
  <si>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</si>
  <si>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</si>
  <si>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</si>
  <si>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</si>
  <si>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</si>
  <si>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</si>
  <si>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</si>
  <si>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</si>
  <si>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</si>
  <si>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</si>
  <si>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</si>
  <si>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</si>
  <si>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</si>
  <si>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</si>
  <si>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</si>
  <si>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</si>
  <si>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</si>
  <si>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</si>
  <si>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</si>
  <si>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</si>
  <si>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</si>
  <si>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</si>
  <si>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</si>
  <si>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</si>
  <si>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</si>
  <si>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</si>
  <si>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</si>
  <si>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</si>
  <si>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</si>
  <si>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</si>
  <si>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</si>
  <si>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</si>
  <si>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</si>
  <si>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</si>
  <si>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</si>
  <si>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</si>
  <si>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</si>
  <si>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</si>
  <si>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</si>
  <si>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</si>
  <si>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</si>
  <si>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</si>
  <si>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</si>
  <si>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</si>
  <si>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</si>
  <si>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</si>
  <si>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</si>
  <si>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</si>
  <si>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</si>
  <si>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</si>
  <si>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</si>
  <si>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</si>
  <si>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</si>
  <si>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</si>
  <si>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</si>
  <si>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</si>
  <si>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</si>
  <si>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</si>
  <si>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</si>
  <si>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</si>
  <si>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</si>
  <si>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</si>
  <si>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</si>
  <si>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</si>
  <si>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</si>
  <si>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</si>
  <si>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</si>
  <si>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</si>
  <si>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</si>
  <si>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</si>
  <si>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</si>
  <si>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</si>
  <si>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</si>
  <si>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</si>
  <si>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</si>
  <si>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</si>
  <si>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</si>
  <si>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</si>
  <si>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</si>
  <si>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</si>
  <si>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</si>
  <si>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</si>
  <si>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</si>
  <si>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</si>
  <si>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</si>
  <si>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</si>
  <si>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</si>
  <si>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</si>
  <si>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</si>
  <si>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</si>
  <si>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</si>
  <si>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</si>
  <si>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</si>
  <si>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</si>
  <si>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</si>
  <si>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</si>
  <si>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</si>
  <si>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</si>
  <si>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</si>
  <si>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</si>
  <si>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</si>
  <si>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</si>
  <si>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</si>
  <si>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</si>
  <si>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</si>
  <si>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</si>
  <si>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</si>
  <si>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</si>
  <si>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</si>
  <si>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</si>
  <si>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</si>
  <si>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</si>
  <si>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</si>
  <si>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</si>
  <si>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</si>
  <si>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</si>
  <si>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</si>
  <si>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</si>
  <si>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</si>
  <si>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</si>
  <si>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</si>
  <si>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</si>
  <si>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</si>
  <si>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</si>
  <si>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</si>
  <si>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</si>
  <si>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</si>
  <si>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</si>
  <si>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</si>
  <si>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</si>
  <si>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</si>
  <si>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</si>
  <si>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</si>
  <si>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</si>
  <si>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</si>
  <si>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</si>
  <si>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</si>
  <si>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</si>
  <si>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</si>
  <si>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</si>
  <si>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</si>
  <si>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</si>
  <si>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</si>
  <si>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</si>
  <si>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</si>
  <si>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</si>
  <si>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</si>
  <si>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</si>
  <si>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</si>
  <si>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</si>
  <si>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</si>
  <si>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</si>
  <si>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</si>
  <si>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</si>
  <si>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</si>
  <si>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</si>
  <si>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</si>
  <si>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</si>
  <si>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</si>
  <si>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</si>
  <si>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</si>
  <si>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</si>
  <si>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</si>
  <si>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</si>
  <si>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</si>
  <si>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</si>
  <si>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</si>
  <si>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</si>
  <si>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</si>
  <si>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</si>
  <si>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</si>
  <si>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</si>
  <si>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</si>
  <si>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</si>
  <si>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</si>
  <si>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</si>
  <si>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</si>
  <si>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</si>
  <si>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</si>
  <si>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</si>
  <si>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</si>
  <si>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</si>
  <si>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</si>
  <si>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</si>
  <si>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</si>
  <si>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</si>
  <si>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</si>
  <si>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</si>
  <si>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</si>
  <si>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</si>
  <si>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</si>
  <si>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</si>
  <si>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</si>
  <si>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</si>
  <si>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</si>
  <si>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</si>
  <si>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</si>
  <si>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</si>
  <si>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</si>
  <si>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</si>
  <si>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</si>
  <si>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</si>
  <si>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</si>
  <si>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</si>
  <si>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</si>
  <si>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</si>
  <si>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</si>
  <si>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</si>
  <si>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</si>
  <si>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</si>
  <si>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</si>
  <si>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</si>
  <si>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</si>
  <si>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</si>
  <si>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</si>
  <si>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</si>
  <si>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</si>
  <si>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</si>
  <si>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</si>
  <si>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</si>
  <si>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</si>
  <si>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</si>
  <si>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</si>
  <si>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</si>
  <si>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</si>
  <si>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</si>
  <si>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</si>
  <si>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</si>
  <si>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</si>
  <si>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</si>
  <si>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</si>
  <si>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</si>
  <si>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</si>
  <si>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</si>
  <si>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</si>
  <si>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</si>
  <si>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</si>
  <si>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</si>
  <si>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</si>
  <si>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</si>
  <si>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</si>
  <si>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</si>
  <si>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</si>
  <si>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</si>
  <si>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</si>
  <si>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</si>
  <si>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</si>
  <si>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</si>
  <si>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</si>
  <si>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</si>
  <si>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</si>
  <si>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</si>
  <si>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</si>
  <si>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</si>
  <si>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</si>
  <si>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</si>
  <si>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</si>
  <si>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</si>
  <si>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</si>
  <si>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</si>
  <si>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</si>
  <si>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</si>
  <si>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</si>
  <si>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</si>
  <si>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</si>
  <si>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</si>
  <si>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</si>
  <si>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</si>
  <si>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</si>
  <si>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</si>
  <si>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</si>
  <si>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</si>
  <si>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</si>
  <si>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</si>
  <si>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</si>
  <si>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</si>
  <si>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</si>
  <si>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</si>
  <si>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</si>
  <si>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</si>
  <si>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</si>
  <si>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</si>
  <si>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</si>
  <si>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</si>
  <si>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</si>
  <si>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</si>
  <si>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</si>
  <si>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</si>
  <si>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</si>
  <si>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</si>
  <si>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</si>
  <si>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</si>
  <si>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</si>
  <si>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</si>
  <si>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</si>
  <si>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</si>
  <si>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</si>
  <si>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</si>
  <si>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</si>
  <si>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</si>
  <si>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</si>
  <si>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</si>
  <si>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</si>
  <si>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</si>
  <si>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</si>
  <si>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</si>
  <si>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</si>
  <si>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</si>
  <si>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</si>
  <si>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</si>
  <si>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</si>
  <si>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</si>
  <si>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</si>
  <si>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</si>
  <si>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</si>
  <si>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</si>
  <si>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</si>
  <si>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</si>
  <si>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</si>
  <si>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</si>
  <si>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</si>
  <si>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</si>
  <si>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</si>
  <si>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</si>
  <si>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</si>
  <si>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</si>
  <si>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</si>
  <si>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</si>
  <si>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</si>
  <si>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</si>
  <si>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</si>
  <si>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</si>
  <si>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</si>
  <si>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</si>
  <si>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</si>
  <si>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</si>
  <si>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</si>
  <si>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</si>
  <si>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</si>
  <si>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</si>
  <si>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</si>
  <si>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</si>
  <si>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</si>
  <si>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</si>
  <si>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</si>
  <si>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</si>
  <si>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</si>
  <si>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</si>
  <si>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</si>
  <si>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</si>
  <si>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</si>
  <si>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</si>
  <si>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</si>
  <si>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</si>
  <si>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</si>
  <si>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</si>
  <si>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</si>
  <si>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</si>
  <si>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</si>
  <si>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</si>
  <si>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</si>
  <si>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</si>
  <si>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</si>
  <si>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</si>
  <si>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</si>
  <si>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</si>
  <si>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</si>
  <si>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</si>
  <si>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</si>
  <si>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</si>
  <si>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</si>
  <si>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</si>
  <si>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</si>
  <si>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</si>
  <si>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</si>
  <si>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</si>
  <si>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</si>
  <si>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</si>
  <si>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</si>
  <si>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</si>
  <si>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</si>
  <si>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</si>
  <si>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</si>
  <si>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</si>
  <si>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</si>
  <si>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</si>
  <si>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</si>
  <si>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</si>
  <si>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</si>
  <si>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</si>
  <si>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</si>
  <si>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</si>
  <si>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</si>
  <si>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</si>
  <si>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</si>
  <si>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</si>
  <si>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</si>
  <si>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</si>
  <si>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</si>
  <si>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</si>
  <si>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</si>
  <si>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</si>
  <si>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</si>
  <si>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</si>
  <si>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</si>
  <si>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</si>
  <si>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</si>
  <si>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</si>
  <si>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</si>
  <si>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</si>
  <si>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</si>
  <si>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</si>
  <si>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</si>
  <si>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</si>
  <si>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</si>
  <si>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</si>
  <si>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</si>
  <si>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</si>
  <si>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</si>
  <si>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</si>
  <si>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</si>
  <si>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</si>
  <si>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</si>
  <si>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</si>
  <si>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</si>
  <si>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</si>
  <si>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</si>
  <si>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</si>
  <si>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</si>
  <si>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</si>
  <si>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</si>
  <si>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</si>
  <si>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</si>
  <si>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</si>
  <si>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</si>
  <si>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</si>
  <si>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</si>
  <si>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</si>
  <si>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</si>
  <si>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</si>
  <si>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</si>
  <si>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</si>
  <si>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</si>
  <si>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</si>
  <si>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</si>
  <si>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</si>
  <si>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</si>
  <si>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</si>
  <si>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</si>
  <si>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</si>
  <si>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</si>
  <si>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</si>
  <si>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</si>
  <si>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</si>
  <si>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</si>
  <si>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</si>
  <si>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</si>
  <si>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</si>
  <si>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</si>
  <si>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</si>
  <si>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</si>
  <si>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</si>
  <si>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</si>
  <si>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</si>
  <si>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</si>
  <si>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</si>
  <si>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</si>
  <si>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</si>
  <si>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</si>
  <si>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</si>
  <si>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</si>
  <si>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</si>
  <si>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</si>
  <si>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</si>
  <si>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</si>
  <si>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</si>
  <si>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</si>
  <si>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</si>
  <si>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</si>
  <si>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</si>
  <si>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</si>
  <si>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</si>
  <si>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</si>
  <si>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</si>
  <si>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</si>
  <si>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</si>
  <si>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</si>
  <si>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</si>
  <si>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</si>
  <si>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</si>
  <si>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</si>
  <si>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</si>
  <si>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</si>
  <si>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</si>
  <si>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</si>
  <si>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</si>
  <si>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</si>
  <si>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</si>
  <si>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</si>
  <si>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</si>
  <si>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</si>
  <si>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</si>
  <si>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</si>
  <si>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</si>
  <si>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</si>
  <si>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</si>
  <si>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</si>
  <si>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</si>
  <si>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</si>
  <si>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</si>
  <si>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</si>
  <si>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</si>
  <si>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</si>
  <si>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</si>
  <si>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</si>
  <si>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</si>
  <si>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</si>
  <si>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</si>
  <si>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</si>
  <si>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</si>
  <si>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</si>
  <si>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</si>
  <si>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</si>
  <si>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</si>
  <si>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</si>
  <si>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</si>
  <si>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</si>
  <si>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</si>
  <si>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</si>
  <si>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</si>
  <si>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</si>
  <si>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</si>
  <si>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</si>
  <si>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</si>
  <si>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</si>
  <si>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</si>
  <si>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</si>
  <si>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</si>
  <si>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</si>
  <si>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</si>
  <si>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</si>
  <si>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</si>
  <si>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</si>
  <si>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</si>
  <si>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</si>
  <si>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</si>
  <si>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</si>
  <si>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</si>
  <si>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</si>
  <si>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</si>
  <si>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</si>
  <si>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</si>
  <si>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</si>
  <si>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</si>
  <si>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</si>
  <si>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</si>
  <si>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</si>
  <si>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</si>
  <si>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</si>
  <si>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</si>
  <si>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</si>
  <si>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</si>
  <si>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</si>
  <si>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</si>
  <si>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</si>
  <si>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</si>
  <si>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</si>
  <si>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</si>
  <si>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</si>
  <si>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</si>
  <si>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</si>
  <si>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</si>
  <si>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</si>
  <si>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</si>
  <si>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</si>
  <si>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</si>
  <si>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</si>
  <si>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</si>
  <si>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</si>
  <si>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</si>
  <si>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</si>
  <si>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</si>
  <si>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</si>
  <si>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</si>
  <si>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</si>
  <si>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</si>
  <si>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</si>
  <si>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</si>
  <si>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</si>
  <si>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</si>
  <si>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</si>
  <si>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</si>
  <si>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</si>
  <si>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</si>
  <si>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</si>
  <si>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</si>
  <si>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</si>
  <si>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</si>
  <si>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</si>
  <si>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</si>
  <si>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</si>
  <si>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</si>
  <si>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</si>
  <si>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</si>
  <si>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</si>
  <si>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</si>
  <si>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</si>
  <si>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</si>
  <si>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</si>
  <si>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</si>
  <si>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</si>
  <si>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</si>
  <si>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</si>
  <si>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</si>
  <si>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</si>
  <si>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</si>
  <si>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</si>
  <si>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</si>
  <si>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</si>
  <si>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</si>
  <si>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</si>
  <si>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</si>
  <si>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</si>
  <si>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</si>
  <si>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</si>
  <si>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</si>
  <si>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</si>
  <si>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</si>
  <si>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</si>
  <si>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</si>
  <si>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</si>
  <si>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</si>
  <si>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</si>
  <si>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</si>
  <si>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</si>
  <si>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</si>
  <si>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</si>
  <si>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</si>
  <si>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</si>
  <si>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</si>
  <si>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</si>
  <si>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</si>
  <si>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</si>
  <si>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</si>
  <si>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</si>
  <si>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</si>
  <si>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</si>
  <si>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</si>
  <si>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</si>
  <si>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</si>
  <si>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</si>
  <si>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</si>
  <si>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</si>
  <si>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</si>
  <si>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</si>
  <si>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</si>
  <si>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</si>
  <si>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</si>
  <si>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</si>
  <si>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</si>
  <si>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</si>
  <si>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</si>
  <si>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</si>
  <si>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</si>
  <si>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</si>
  <si>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</si>
  <si>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</si>
  <si>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</si>
  <si>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</si>
  <si>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</si>
  <si>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</si>
  <si>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</si>
  <si>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</si>
  <si>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</si>
  <si>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</si>
  <si>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</si>
  <si>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</si>
  <si>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</si>
  <si>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</si>
  <si>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</si>
  <si>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</si>
  <si>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</si>
  <si>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</si>
  <si>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</si>
  <si>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</si>
  <si>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</si>
  <si>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</si>
  <si>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</si>
  <si>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</si>
  <si>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</si>
  <si>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</si>
  <si>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</si>
  <si>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</si>
  <si>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</si>
  <si>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</si>
  <si>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</si>
  <si>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</si>
  <si>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</si>
  <si>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</si>
  <si>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</si>
  <si>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</si>
  <si>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</si>
  <si>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</si>
  <si>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</si>
  <si>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</si>
  <si>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</si>
  <si>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</si>
  <si>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</si>
  <si>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</si>
  <si>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</si>
  <si>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</si>
  <si>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</si>
  <si>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</si>
  <si>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</si>
  <si>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</si>
  <si>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</si>
  <si>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</si>
  <si>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</si>
  <si>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</si>
  <si>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</si>
  <si>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</si>
  <si>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</si>
  <si>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</si>
  <si>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</si>
  <si>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</si>
  <si>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</si>
  <si>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</si>
  <si>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</si>
  <si>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</si>
  <si>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</si>
  <si>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</si>
  <si>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</si>
  <si>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</si>
  <si>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</si>
  <si>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</si>
  <si>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</si>
  <si>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</si>
  <si>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</si>
  <si>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</si>
  <si>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</si>
  <si>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</si>
  <si>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</si>
  <si>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</si>
  <si>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</si>
  <si>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</si>
  <si>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</si>
  <si>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</si>
  <si>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</si>
  <si>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</si>
  <si>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</si>
  <si>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</si>
  <si>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</si>
  <si>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</si>
  <si>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</si>
  <si>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</si>
  <si>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</si>
  <si>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</si>
  <si>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</si>
  <si>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</si>
  <si>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</si>
  <si>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</si>
  <si>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</si>
  <si>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</si>
  <si>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</si>
  <si>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</si>
  <si>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</si>
  <si>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</si>
  <si>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</si>
  <si>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</si>
  <si>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</si>
  <si>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</si>
  <si>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</si>
  <si>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</si>
  <si>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</si>
  <si>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</si>
  <si>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</si>
  <si>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</si>
  <si>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</si>
  <si>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</si>
  <si>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</si>
  <si>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</si>
  <si>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</si>
  <si>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</si>
  <si>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</si>
  <si>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</si>
  <si>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</si>
  <si>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</si>
  <si>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</si>
  <si>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</si>
  <si>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</si>
  <si>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</si>
  <si>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</si>
  <si>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</si>
  <si>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</si>
  <si>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</si>
  <si>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</si>
  <si>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</si>
  <si>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</si>
  <si>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</si>
  <si>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</si>
  <si>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</si>
  <si>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</si>
  <si>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</si>
  <si>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</si>
  <si>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</si>
  <si>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</si>
  <si>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</si>
  <si>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</si>
  <si>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</si>
  <si>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</si>
  <si>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</si>
  <si>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</si>
  <si>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</si>
  <si>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</si>
  <si>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</si>
  <si>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</si>
  <si>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</si>
  <si>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</si>
  <si>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</si>
  <si>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</si>
  <si>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</si>
  <si>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</si>
  <si>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</si>
  <si>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</si>
  <si>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</si>
  <si>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</si>
  <si>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</si>
  <si>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</si>
  <si>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</si>
  <si>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</si>
  <si>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</si>
  <si>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</si>
  <si>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</si>
  <si>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</si>
  <si>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</si>
  <si>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</si>
  <si>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</si>
  <si>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</si>
  <si>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</si>
  <si>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</si>
  <si>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</si>
  <si>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</si>
  <si>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</si>
  <si>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</si>
  <si>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</si>
  <si>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</si>
  <si>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</si>
  <si>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</si>
  <si>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</si>
  <si>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</si>
  <si>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</si>
  <si>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</si>
  <si>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</si>
  <si>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</si>
  <si>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</si>
  <si>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</si>
  <si>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</si>
  <si>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</si>
  <si>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</si>
  <si>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</si>
  <si>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</si>
  <si>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</si>
  <si>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</si>
  <si>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</si>
  <si>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</si>
  <si>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</si>
  <si>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</si>
  <si>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</si>
  <si>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</si>
  <si>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</si>
  <si>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</si>
  <si>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</si>
  <si>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</si>
  <si>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</si>
  <si>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</si>
  <si>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</si>
  <si>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</si>
  <si>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</si>
  <si>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</si>
  <si>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</si>
  <si>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</si>
  <si>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</si>
  <si>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</si>
  <si>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</si>
  <si>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</si>
  <si>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</si>
  <si>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</si>
  <si>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</si>
  <si>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</si>
  <si>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</si>
  <si>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</si>
  <si>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</si>
  <si>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</si>
  <si>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</si>
  <si>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</si>
  <si>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</si>
  <si>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</si>
  <si>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</si>
  <si>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</si>
  <si>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</si>
  <si>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</si>
  <si>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</si>
  <si>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</si>
  <si>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</si>
  <si>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</si>
  <si>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</si>
  <si>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</si>
  <si>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</si>
  <si>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</si>
  <si>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</si>
  <si>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</si>
  <si>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</si>
  <si>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</si>
  <si>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</si>
  <si>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</si>
  <si>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</si>
  <si>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</si>
  <si>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</si>
  <si>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</si>
  <si>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</si>
  <si>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</si>
  <si>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</si>
  <si>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</si>
  <si>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</si>
  <si>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</si>
  <si>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</si>
  <si>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</si>
  <si>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</si>
  <si>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</si>
  <si>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</si>
  <si>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</si>
  <si>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</si>
  <si>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</si>
  <si>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</si>
  <si>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</si>
  <si>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</si>
  <si>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</si>
  <si>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</si>
  <si>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</si>
  <si>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</si>
  <si>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</si>
  <si>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</si>
  <si>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</si>
  <si>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</si>
  <si>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</si>
  <si>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</si>
  <si>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</si>
  <si>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</si>
  <si>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</si>
  <si>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</si>
  <si>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</si>
  <si>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</si>
  <si>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</si>
  <si>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</si>
  <si>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</si>
  <si>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</si>
  <si>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</si>
  <si>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</si>
  <si>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</si>
  <si>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</si>
  <si>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</si>
  <si>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</si>
  <si>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</si>
  <si>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</si>
  <si>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</si>
  <si>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</si>
  <si>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</si>
  <si>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</si>
  <si>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</si>
  <si>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</si>
  <si>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</si>
  <si>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</si>
  <si>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</si>
  <si>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</si>
  <si>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</si>
  <si>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</si>
  <si>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</si>
  <si>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</si>
  <si>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</si>
  <si>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</si>
  <si>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</si>
  <si>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</si>
  <si>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</si>
  <si>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</si>
  <si>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</si>
  <si>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</si>
  <si>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</si>
  <si>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</si>
  <si>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</si>
  <si>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</si>
  <si>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</si>
  <si>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</si>
  <si>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</si>
  <si>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</si>
  <si>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</si>
  <si>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</si>
  <si>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</si>
  <si>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</si>
  <si>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</si>
  <si>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</si>
  <si>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</si>
  <si>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</si>
  <si>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</si>
  <si>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</si>
  <si>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</si>
  <si>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</si>
  <si>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</si>
  <si>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</si>
  <si>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</si>
  <si>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</si>
  <si>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</si>
  <si>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</si>
  <si>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</si>
  <si>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</si>
  <si>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</si>
  <si>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</si>
  <si>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</si>
  <si>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</si>
  <si>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</si>
  <si>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</si>
  <si>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</si>
  <si>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</si>
  <si>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</si>
  <si>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</si>
  <si>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</si>
  <si>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</si>
  <si>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</si>
  <si>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</si>
  <si>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</si>
  <si>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</si>
  <si>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</si>
  <si>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</si>
  <si>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</si>
  <si>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</si>
  <si>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</si>
  <si>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</si>
  <si>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</si>
  <si>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</si>
  <si>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</si>
  <si>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</si>
  <si>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</si>
  <si>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</si>
  <si>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</si>
  <si>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</si>
  <si>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</si>
  <si>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</si>
  <si>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</si>
  <si>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</si>
  <si>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</si>
  <si>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</si>
  <si>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</si>
  <si>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</si>
  <si>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</si>
  <si>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</si>
  <si>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</si>
  <si>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</si>
  <si>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</si>
  <si>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</si>
  <si>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</si>
  <si>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</si>
  <si>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</si>
  <si>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</si>
  <si>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</si>
  <si>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</si>
  <si>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</si>
  <si>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</si>
  <si>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</si>
  <si>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</si>
  <si>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</si>
  <si>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</si>
  <si>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</si>
  <si>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</si>
  <si>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</si>
  <si>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</si>
  <si>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</si>
  <si>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</si>
  <si>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</si>
  <si>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</si>
  <si>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</si>
  <si>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</si>
  <si>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</si>
  <si>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</si>
  <si>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</si>
  <si>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</si>
  <si>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</si>
  <si>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</si>
  <si>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</si>
  <si>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</si>
  <si>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</si>
  <si>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</si>
  <si>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</si>
  <si>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</si>
  <si>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</si>
  <si>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</si>
  <si>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</si>
  <si>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</si>
  <si>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</si>
  <si>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</si>
  <si>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</si>
  <si>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</si>
  <si>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</si>
  <si>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</si>
  <si>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</si>
  <si>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</si>
  <si>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</si>
  <si>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</si>
  <si>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</si>
  <si>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</si>
  <si>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</si>
  <si>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</si>
  <si>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</si>
  <si>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</si>
  <si>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</si>
  <si>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</si>
  <si>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</si>
  <si>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</si>
  <si>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</si>
  <si>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</si>
  <si>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</si>
  <si>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</si>
  <si>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</si>
  <si>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</si>
  <si>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</si>
  <si>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</si>
  <si>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</si>
  <si>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</si>
  <si>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</si>
  <si>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</si>
  <si>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</si>
  <si>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</si>
  <si>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</si>
  <si>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</si>
  <si>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</si>
  <si>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</si>
  <si>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</si>
  <si>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</si>
  <si>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</si>
  <si>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</si>
  <si>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</si>
  <si>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</si>
  <si>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</si>
  <si>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</si>
  <si>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</si>
  <si>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</si>
  <si>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</si>
  <si>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</si>
  <si>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</si>
  <si>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</si>
  <si>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</si>
  <si>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</si>
  <si>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</si>
  <si>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</si>
  <si>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</si>
  <si>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</si>
  <si>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</si>
  <si>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</si>
  <si>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</si>
  <si>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</si>
  <si>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</si>
  <si>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</si>
  <si>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</si>
  <si>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</si>
  <si>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</si>
  <si>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</si>
  <si>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</si>
  <si>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</si>
  <si>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</si>
  <si>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</si>
  <si>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</si>
  <si>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</si>
  <si>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</si>
  <si>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</si>
  <si>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</si>
  <si>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</si>
  <si>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</si>
  <si>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</si>
  <si>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</si>
  <si>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</si>
  <si>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</si>
  <si>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</si>
  <si>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</si>
  <si>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</si>
  <si>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</si>
  <si>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</si>
  <si>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</si>
  <si>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</si>
  <si>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</si>
  <si>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</si>
  <si>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</si>
  <si>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</si>
  <si>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</si>
  <si>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</si>
  <si>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</si>
  <si>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</si>
  <si>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</si>
  <si>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</si>
  <si>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</si>
  <si>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</si>
  <si>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</si>
  <si>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</si>
  <si>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</si>
  <si>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</si>
  <si>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</si>
  <si>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</si>
  <si>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</si>
  <si>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</si>
  <si>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</si>
  <si>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</si>
  <si>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</si>
  <si>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</si>
  <si>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</si>
  <si>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</si>
  <si>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</si>
  <si>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</si>
  <si>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</si>
  <si>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</si>
  <si>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</si>
  <si>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</si>
  <si>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</si>
  <si>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</si>
  <si>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</si>
  <si>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</si>
  <si>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</si>
  <si>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</si>
  <si>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</si>
  <si>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</si>
  <si>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</si>
  <si>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</si>
  <si>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</si>
  <si>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</si>
  <si>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</si>
  <si>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</si>
  <si>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</si>
  <si>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</si>
  <si>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</si>
  <si>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</si>
  <si>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</si>
  <si>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</si>
  <si>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</si>
  <si>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</si>
  <si>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</si>
  <si>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</si>
  <si>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</si>
  <si>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</si>
  <si>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</si>
  <si>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</si>
  <si>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</si>
  <si>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</si>
  <si>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</si>
  <si>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</si>
  <si>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</si>
  <si>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</si>
  <si>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</si>
  <si>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</si>
  <si>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</si>
  <si>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</si>
  <si>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</si>
  <si>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</si>
  <si>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</si>
  <si>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</si>
  <si>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</si>
  <si>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</si>
  <si>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</si>
  <si>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</si>
  <si>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</si>
  <si>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</si>
  <si>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</si>
  <si>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</si>
  <si>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</si>
  <si>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</si>
  <si>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</si>
  <si>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</si>
  <si>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</si>
  <si>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</si>
  <si>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</si>
  <si>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</si>
  <si>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</si>
  <si>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</si>
  <si>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</si>
  <si>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</si>
  <si>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</si>
  <si>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</si>
  <si>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</si>
  <si>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</si>
  <si>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</si>
  <si>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</si>
  <si>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</si>
  <si>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</si>
  <si>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</si>
  <si>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</si>
  <si>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</si>
  <si>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</si>
  <si>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</si>
  <si>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</si>
  <si>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</si>
  <si>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</si>
  <si>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</si>
  <si>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</si>
  <si>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</si>
  <si>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</si>
  <si>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</si>
  <si>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</si>
  <si>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</si>
  <si>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</si>
  <si>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</si>
  <si>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</si>
  <si>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</si>
  <si>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</si>
  <si>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</si>
  <si>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</si>
  <si>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</si>
  <si>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</si>
  <si>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</si>
  <si>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</si>
  <si>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</si>
  <si>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</si>
  <si>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</si>
  <si>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</si>
  <si>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</si>
  <si>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</si>
  <si>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</si>
  <si>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</si>
  <si>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</si>
  <si>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</si>
  <si>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</si>
  <si>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</si>
  <si>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</si>
  <si>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</si>
  <si>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</si>
  <si>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</si>
  <si>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</si>
  <si>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</si>
  <si>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</si>
  <si>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</si>
  <si>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</si>
  <si>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</si>
  <si>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</si>
  <si>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</si>
  <si>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</si>
  <si>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</si>
  <si>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</si>
  <si>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</si>
  <si>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</si>
  <si>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</si>
  <si>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</si>
  <si>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</si>
  <si>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</si>
  <si>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</si>
  <si>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</si>
  <si>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</si>
  <si>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</si>
  <si>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</si>
  <si>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</si>
  <si>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</si>
  <si>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</si>
  <si>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</si>
  <si>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</si>
  <si>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</si>
  <si>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</si>
  <si>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</si>
  <si>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</si>
  <si>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</si>
  <si>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</si>
  <si>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</si>
  <si>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</si>
  <si>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</si>
  <si>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</si>
  <si>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</si>
  <si>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</si>
  <si>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</si>
  <si>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</si>
  <si>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</si>
  <si>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</si>
  <si>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</si>
  <si>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</si>
  <si>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</si>
  <si>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</si>
  <si>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</si>
  <si>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</si>
  <si>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</si>
  <si>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</si>
  <si>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</si>
  <si>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</si>
  <si>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</si>
  <si>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</si>
  <si>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</si>
  <si>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</si>
  <si>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</si>
  <si>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</si>
  <si>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</si>
  <si>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</si>
  <si>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</si>
  <si>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</si>
  <si>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</si>
  <si>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</si>
  <si>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</si>
  <si>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</si>
  <si>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</si>
  <si>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</si>
  <si>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</si>
  <si>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</si>
  <si>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</si>
  <si>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</si>
  <si>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</si>
  <si>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</si>
  <si>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</si>
  <si>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</si>
  <si>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</si>
  <si>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</si>
  <si>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</si>
  <si>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</si>
  <si>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</si>
  <si>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</si>
  <si>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</si>
  <si>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</si>
  <si>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</si>
  <si>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</si>
  <si>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</si>
  <si>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</si>
  <si>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</si>
  <si>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</si>
  <si>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</si>
  <si>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</si>
  <si>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</si>
  <si>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</si>
  <si>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</si>
  <si>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</si>
  <si>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</si>
  <si>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</si>
  <si>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</si>
  <si>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</si>
  <si>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</si>
  <si>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</si>
  <si>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</si>
  <si>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</si>
  <si>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</si>
  <si>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</si>
  <si>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</si>
  <si>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</si>
  <si>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</si>
  <si>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</si>
  <si>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</si>
  <si>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</si>
  <si>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</si>
  <si>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</si>
  <si>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</si>
  <si>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</si>
  <si>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</si>
  <si>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</si>
  <si>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</si>
  <si>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</si>
  <si>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</si>
  <si>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</si>
  <si>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</si>
  <si>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</si>
  <si>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</si>
  <si>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</si>
  <si>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</si>
  <si>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</si>
  <si>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</si>
  <si>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</si>
  <si>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</si>
  <si>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</si>
  <si>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</si>
  <si>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</si>
  <si>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</si>
  <si>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</si>
  <si>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</si>
  <si>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</si>
  <si>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</si>
  <si>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</si>
  <si>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</si>
  <si>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</si>
  <si>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</si>
  <si>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</si>
  <si>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</si>
  <si>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</si>
  <si>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</si>
  <si>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</si>
  <si>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</si>
  <si>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</si>
  <si>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</si>
  <si>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</si>
  <si>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</si>
  <si>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</si>
  <si>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</si>
  <si>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</si>
  <si>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</si>
  <si>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</si>
  <si>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</si>
  <si>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</si>
  <si>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</si>
  <si>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</si>
  <si>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</si>
  <si>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</si>
  <si>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</si>
  <si>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</si>
  <si>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</si>
  <si>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</si>
  <si>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</si>
  <si>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</si>
  <si>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</si>
  <si>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</si>
  <si>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</si>
  <si>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</si>
  <si>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</si>
  <si>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</si>
  <si>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</si>
  <si>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</si>
  <si>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</si>
  <si>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</si>
  <si>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</si>
  <si>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</si>
  <si>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</si>
  <si>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</si>
  <si>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</si>
  <si>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</si>
  <si>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</si>
  <si>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</si>
  <si>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</si>
  <si>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</si>
  <si>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</si>
  <si>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</si>
  <si>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</si>
  <si>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</si>
  <si>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</si>
  <si>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</si>
  <si>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</si>
  <si>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</si>
  <si>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</si>
  <si>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</si>
  <si>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</si>
  <si>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</si>
  <si>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</si>
  <si>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</si>
  <si>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</si>
  <si>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</si>
  <si>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</si>
  <si>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</si>
  <si>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</si>
  <si>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</si>
  <si>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</si>
  <si>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</si>
  <si>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</si>
  <si>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</si>
  <si>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</si>
  <si>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</si>
  <si>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</si>
  <si>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</si>
  <si>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</si>
  <si>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</si>
  <si>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</si>
  <si>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</si>
  <si>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</si>
  <si>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</si>
  <si>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</si>
  <si>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</si>
  <si>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</si>
  <si>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</si>
  <si>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</si>
  <si>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</si>
  <si>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</si>
  <si>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</si>
  <si>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</si>
  <si>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</si>
  <si>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</si>
  <si>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</si>
  <si>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</si>
  <si>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</si>
  <si>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</si>
  <si>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</si>
  <si>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</si>
  <si>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</si>
  <si>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</si>
  <si>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</si>
  <si>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</si>
  <si>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</si>
  <si>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</si>
  <si>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</si>
  <si>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</si>
  <si>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</si>
  <si>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</si>
  <si>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</si>
  <si>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</si>
  <si>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</si>
  <si>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</si>
  <si>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</si>
  <si>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</si>
  <si>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</si>
  <si>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</si>
  <si>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</si>
  <si>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</si>
  <si>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</si>
  <si>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</si>
  <si>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</si>
  <si>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</si>
  <si>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</si>
  <si>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</si>
  <si>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</si>
  <si>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</si>
  <si>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</si>
  <si>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</si>
  <si>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</si>
  <si>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</si>
  <si>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</si>
  <si>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</si>
  <si>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</si>
  <si>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</si>
  <si>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</si>
  <si>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</si>
  <si>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</si>
  <si>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</si>
  <si>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</si>
  <si>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</si>
  <si>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</si>
  <si>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</si>
  <si>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</si>
  <si>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</si>
  <si>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</si>
  <si>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</si>
  <si>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</si>
  <si>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</si>
  <si>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</si>
  <si>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</si>
  <si>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</si>
  <si>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</si>
  <si>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</si>
  <si>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</si>
  <si>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</si>
  <si>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</si>
  <si>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</si>
  <si>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</si>
  <si>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</si>
  <si>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</si>
  <si>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</si>
  <si>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</si>
  <si>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</si>
  <si>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</si>
  <si>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</si>
  <si>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</si>
  <si>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</si>
  <si>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</si>
  <si>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</si>
  <si>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</si>
  <si>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</si>
  <si>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</si>
  <si>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</si>
  <si>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</si>
  <si>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</si>
  <si>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</si>
  <si>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</si>
  <si>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</si>
  <si>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</si>
  <si>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</si>
  <si>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</si>
  <si>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</si>
  <si>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</si>
  <si>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</si>
  <si>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</si>
  <si>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</si>
  <si>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</si>
  <si>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</si>
  <si>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</si>
  <si>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</si>
  <si>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</si>
  <si>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</si>
  <si>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</si>
  <si>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</si>
  <si>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</si>
  <si>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</si>
  <si>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</si>
  <si>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</si>
  <si>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</si>
  <si>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</si>
  <si>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</si>
  <si>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</si>
  <si>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</si>
  <si>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</si>
  <si>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</si>
  <si>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</si>
  <si>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</si>
  <si>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</si>
  <si>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</si>
  <si>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</si>
  <si>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</si>
  <si>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</si>
  <si>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</si>
  <si>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</si>
  <si>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</si>
  <si>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</si>
  <si>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</si>
  <si>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</si>
  <si>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</si>
  <si>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</si>
  <si>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</si>
  <si>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</si>
  <si>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</si>
  <si>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</si>
  <si>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</si>
  <si>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</si>
  <si>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</si>
  <si>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</si>
  <si>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</si>
  <si>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</si>
  <si>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</si>
  <si>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</si>
  <si>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</si>
  <si>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</si>
  <si>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</si>
  <si>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</si>
  <si>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</si>
  <si>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</si>
  <si>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</si>
  <si>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</si>
  <si>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</si>
  <si>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</si>
  <si>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</si>
  <si>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</si>
  <si>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</si>
  <si>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</si>
  <si>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</si>
  <si>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</si>
  <si>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</si>
  <si>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</si>
  <si>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</si>
  <si>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</si>
  <si>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</si>
  <si>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</si>
  <si>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</si>
  <si>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</si>
  <si>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</si>
  <si>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</si>
  <si>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</si>
  <si>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</si>
  <si>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</si>
  <si>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</si>
  <si>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</si>
  <si>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</si>
  <si>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</si>
  <si>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</si>
  <si>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</si>
  <si>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</si>
  <si>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</si>
  <si>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</si>
  <si>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</si>
  <si>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</si>
  <si>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</si>
  <si>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</si>
  <si>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</si>
  <si>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</si>
  <si>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</si>
  <si>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</si>
  <si>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</si>
  <si>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</si>
  <si>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</si>
  <si>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</si>
  <si>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</si>
  <si>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</si>
  <si>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</si>
  <si>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</si>
  <si>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</si>
  <si>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</si>
  <si>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</si>
  <si>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</si>
  <si>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</si>
  <si>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</si>
  <si>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</si>
  <si>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</si>
  <si>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</si>
  <si>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</si>
  <si>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</si>
  <si>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</si>
  <si>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</si>
  <si>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</si>
  <si>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</si>
  <si>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</si>
  <si>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</si>
  <si>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</si>
  <si>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</si>
  <si>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</si>
  <si>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</si>
  <si>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</si>
  <si>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</si>
  <si>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</si>
  <si>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</si>
  <si>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</si>
  <si>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</si>
  <si>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</si>
  <si>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</si>
  <si>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</si>
  <si>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</si>
  <si>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</si>
  <si>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</si>
  <si>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</si>
  <si>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</si>
  <si>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</si>
  <si>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</si>
  <si>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</si>
  <si>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</si>
  <si>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</si>
  <si>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</si>
  <si>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</si>
  <si>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</si>
  <si>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</si>
  <si>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</si>
  <si>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</si>
  <si>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</si>
  <si>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</si>
  <si>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</si>
  <si>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</si>
  <si>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</si>
  <si>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</si>
  <si>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</si>
  <si>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</si>
  <si>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</si>
  <si>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</si>
  <si>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</si>
  <si>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</si>
  <si>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</si>
  <si>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</si>
  <si>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</si>
  <si>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</si>
  <si>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</si>
  <si>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</si>
  <si>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</si>
  <si>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</si>
  <si>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</si>
  <si>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</si>
  <si>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</si>
  <si>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</si>
  <si>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</si>
  <si>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</si>
  <si>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</si>
  <si>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</si>
  <si>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</si>
  <si>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</si>
  <si>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</si>
  <si>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</si>
  <si>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</si>
  <si>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</si>
  <si>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</si>
  <si>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</si>
  <si>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</si>
  <si>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</si>
  <si>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</si>
  <si>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</si>
  <si>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</si>
  <si>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</si>
  <si>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</si>
  <si>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</si>
  <si>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</si>
  <si>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</si>
  <si>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</si>
  <si>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</si>
  <si>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</si>
  <si>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</si>
  <si>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</si>
  <si>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</si>
  <si>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</si>
  <si>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</si>
  <si>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</si>
  <si>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</si>
  <si>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</si>
  <si>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</si>
  <si>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</si>
  <si>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</si>
  <si>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</si>
  <si>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</si>
  <si>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</si>
  <si>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</si>
  <si>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</si>
  <si>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</si>
  <si>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</si>
  <si>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</si>
  <si>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</si>
  <si>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</si>
  <si>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</si>
  <si>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</si>
  <si>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</si>
  <si>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</si>
  <si>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</si>
  <si>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</si>
  <si>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</si>
  <si>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</si>
  <si>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</si>
  <si>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</si>
  <si>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</si>
  <si>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</si>
  <si>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</si>
  <si>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</si>
  <si>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</si>
  <si>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</si>
  <si>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</si>
  <si>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</si>
  <si>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</si>
  <si>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</si>
  <si>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</si>
  <si>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</si>
  <si>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</si>
  <si>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</si>
  <si>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</si>
  <si>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</si>
  <si>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</si>
  <si>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</si>
  <si>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</si>
  <si>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</si>
  <si>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</si>
  <si>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</si>
  <si>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</si>
  <si>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</si>
  <si>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</si>
  <si>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</si>
  <si>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</si>
  <si>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</si>
  <si>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</si>
  <si>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</si>
  <si>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</si>
  <si>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</si>
  <si>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</si>
  <si>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</si>
  <si>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</si>
  <si>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</si>
  <si>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</si>
  <si>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</si>
  <si>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</si>
  <si>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</si>
  <si>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</si>
  <si>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</si>
  <si>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</si>
  <si>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</si>
  <si>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</si>
  <si>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</si>
  <si>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</si>
  <si>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</si>
  <si>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</si>
  <si>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</si>
  <si>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</si>
  <si>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</si>
  <si>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</si>
  <si>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</si>
  <si>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</si>
  <si>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</si>
  <si>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</si>
  <si>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</si>
  <si>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</si>
  <si>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</si>
  <si>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</si>
  <si>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</si>
  <si>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</si>
  <si>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</si>
  <si>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</si>
  <si>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</si>
  <si>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</si>
  <si>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</si>
  <si>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</si>
  <si>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</si>
  <si>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</si>
  <si>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</si>
  <si>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</si>
  <si>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</si>
  <si>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</si>
  <si>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</si>
  <si>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</si>
  <si>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</si>
  <si>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</si>
  <si>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</si>
  <si>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</si>
  <si>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</si>
  <si>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</si>
  <si>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</si>
  <si>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</si>
  <si>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</si>
  <si>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</si>
  <si>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</si>
  <si>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</si>
  <si>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</si>
  <si>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</si>
  <si>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</si>
  <si>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</si>
  <si>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</si>
  <si>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</si>
  <si>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</si>
  <si>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</si>
  <si>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</si>
  <si>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</si>
  <si>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</si>
  <si>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</si>
  <si>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</si>
  <si>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</si>
  <si>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</si>
  <si>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</si>
  <si>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</si>
  <si>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</si>
  <si>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</si>
  <si>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</si>
  <si>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</si>
  <si>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</si>
  <si>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</si>
  <si>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</si>
  <si>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</si>
  <si>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</si>
  <si>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</si>
  <si>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</si>
  <si>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</si>
  <si>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</si>
  <si>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</si>
  <si>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</si>
  <si>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</si>
  <si>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</si>
  <si>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</si>
  <si>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</si>
  <si>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</si>
  <si>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</si>
  <si>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</si>
  <si>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</si>
  <si>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</si>
  <si>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</si>
  <si>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</si>
  <si>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</si>
  <si>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</si>
  <si>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</si>
  <si>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</si>
  <si>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</si>
  <si>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</si>
  <si>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</si>
  <si>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</si>
  <si>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</si>
  <si>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</si>
  <si>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</si>
  <si>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</si>
  <si>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</si>
  <si>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</si>
  <si>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</si>
  <si>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</si>
  <si>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</si>
  <si>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</si>
  <si>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</si>
  <si>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</si>
  <si>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</si>
  <si>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</si>
  <si>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</si>
  <si>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</si>
  <si>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</si>
  <si>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</si>
  <si>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</si>
  <si>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</si>
  <si>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</si>
  <si>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</si>
  <si>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</si>
  <si>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</si>
  <si>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</si>
  <si>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</si>
  <si>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</si>
  <si>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</si>
  <si>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</si>
  <si>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</si>
  <si>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</si>
  <si>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</si>
  <si>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</si>
  <si>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</si>
  <si>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</si>
  <si>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</si>
  <si>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</si>
  <si>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</si>
  <si>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</si>
  <si>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</si>
  <si>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</si>
  <si>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</si>
  <si>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</si>
  <si>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</si>
  <si>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</si>
  <si>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</si>
  <si>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</si>
  <si>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</si>
  <si>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</si>
  <si>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</si>
  <si>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</si>
  <si>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</si>
  <si>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</si>
  <si>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</si>
  <si>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</si>
  <si>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</si>
  <si>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</si>
  <si>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</si>
  <si>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</si>
  <si>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</si>
  <si>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</si>
  <si>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</si>
  <si>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</si>
  <si>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</si>
  <si>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</si>
  <si>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</si>
  <si>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</si>
  <si>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</si>
  <si>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</si>
  <si>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</si>
  <si>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</si>
  <si>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</si>
  <si>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</si>
  <si>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</si>
  <si>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</si>
  <si>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</si>
  <si>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</si>
  <si>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</si>
  <si>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</si>
  <si>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</si>
  <si>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</si>
  <si>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</si>
  <si>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</si>
  <si>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</si>
  <si>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</si>
  <si>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</si>
  <si>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</si>
  <si>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</si>
  <si>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</si>
  <si>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</si>
  <si>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</si>
  <si>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</si>
  <si>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</si>
  <si>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</si>
  <si>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</si>
  <si>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</si>
  <si>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</si>
  <si>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</si>
  <si>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</si>
  <si>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</si>
  <si>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</si>
  <si>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</si>
  <si>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</si>
  <si>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</si>
  <si>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</si>
  <si>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</si>
  <si>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</si>
  <si>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</si>
  <si>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</si>
  <si>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</si>
  <si>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</si>
  <si>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</si>
  <si>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</si>
  <si>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</si>
  <si>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</si>
  <si>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</si>
  <si>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</si>
  <si>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</si>
  <si>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</si>
  <si>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</si>
  <si>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</si>
  <si>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</si>
  <si>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</si>
  <si>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</si>
  <si>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</si>
  <si>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</si>
  <si>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</si>
  <si>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</si>
  <si>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</si>
  <si>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</si>
  <si>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</si>
  <si>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</si>
  <si>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</si>
  <si>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</si>
  <si>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</si>
  <si>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</si>
  <si>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</si>
  <si>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</si>
  <si>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</si>
  <si>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</si>
  <si>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</si>
  <si>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</si>
  <si>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</si>
  <si>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</si>
  <si>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</si>
  <si>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</si>
  <si>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</si>
  <si>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</si>
  <si>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</si>
  <si>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</si>
  <si>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</si>
  <si>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</si>
  <si>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</si>
  <si>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</si>
  <si>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</si>
  <si>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</si>
  <si>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</si>
  <si>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</si>
  <si>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</si>
  <si>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</si>
  <si>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</si>
  <si>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</si>
  <si>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</si>
  <si>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</si>
  <si>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</si>
  <si>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</si>
  <si>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</si>
  <si>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</si>
  <si>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</si>
  <si>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</si>
  <si>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</si>
  <si>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</si>
  <si>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</si>
  <si>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</si>
  <si>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</si>
  <si>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</si>
  <si>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</si>
  <si>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</si>
  <si>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</si>
  <si>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</si>
  <si>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</si>
  <si>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</si>
  <si>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</si>
  <si>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</si>
  <si>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</si>
  <si>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</si>
  <si>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</si>
  <si>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</si>
  <si>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</si>
  <si>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</si>
  <si>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</si>
  <si>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</si>
  <si>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</si>
  <si>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</si>
  <si>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</si>
  <si>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</si>
  <si>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</si>
  <si>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</si>
  <si>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</si>
  <si>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</si>
  <si>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</si>
  <si>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</si>
  <si>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</si>
  <si>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</si>
  <si>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</si>
  <si>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</si>
  <si>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</si>
  <si>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</si>
  <si>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</si>
  <si>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</si>
  <si>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</si>
  <si>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</si>
  <si>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</si>
  <si>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</si>
  <si>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</si>
  <si>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</si>
  <si>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</si>
  <si>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</si>
  <si>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</si>
  <si>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</si>
  <si>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</si>
  <si>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</si>
  <si>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</si>
  <si>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</si>
  <si>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</si>
  <si>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</si>
  <si>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</si>
  <si>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</si>
  <si>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</si>
  <si>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</si>
  <si>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</si>
  <si>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</si>
  <si>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</si>
  <si>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</si>
  <si>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</si>
  <si>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</si>
  <si>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</si>
  <si>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</si>
  <si>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</si>
  <si>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</si>
  <si>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</si>
  <si>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</si>
  <si>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</si>
  <si>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</si>
  <si>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</si>
  <si>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</si>
  <si>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</si>
  <si>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</si>
  <si>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</si>
  <si>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</si>
  <si>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</si>
  <si>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</si>
  <si>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</si>
  <si>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</si>
  <si>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</si>
  <si>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</si>
  <si>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</si>
  <si>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</si>
  <si>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</si>
  <si>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</si>
  <si>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</si>
  <si>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</si>
  <si>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</si>
  <si>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</si>
  <si>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</si>
  <si>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</si>
  <si>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</si>
  <si>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</si>
  <si>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</si>
  <si>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</si>
  <si>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</si>
  <si>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</si>
  <si>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</si>
  <si>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</si>
  <si>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</si>
  <si>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</si>
  <si>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</si>
  <si>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</si>
  <si>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</si>
  <si>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</si>
  <si>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</si>
  <si>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</si>
  <si>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</si>
  <si>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</si>
  <si>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</si>
  <si>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</si>
  <si>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</si>
  <si>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</si>
  <si>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</si>
  <si>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</si>
  <si>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</si>
  <si>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</si>
  <si>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</si>
  <si>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</si>
  <si>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</si>
  <si>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</si>
  <si>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</si>
  <si>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</si>
  <si>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</si>
  <si>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</si>
  <si>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</si>
  <si>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</si>
  <si>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</si>
  <si>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</si>
  <si>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</si>
  <si>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</si>
  <si>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</si>
  <si>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</si>
  <si>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</si>
  <si>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</si>
  <si>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</si>
  <si>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</si>
  <si>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</si>
  <si>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</si>
  <si>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</si>
  <si>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</si>
  <si>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</si>
  <si>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</si>
  <si>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</si>
  <si>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</si>
  <si>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</si>
  <si>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</si>
  <si>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</si>
  <si>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</si>
  <si>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</si>
  <si>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</si>
  <si>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</si>
  <si>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</si>
  <si>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</si>
  <si>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</si>
  <si>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</si>
  <si>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</si>
  <si>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</si>
  <si>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</si>
  <si>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</si>
  <si>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</si>
  <si>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</si>
  <si>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</si>
  <si>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</si>
  <si>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</si>
  <si>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</si>
  <si>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</si>
  <si>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</si>
  <si>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</si>
  <si>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</si>
  <si>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</si>
  <si>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</si>
  <si>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</si>
  <si>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</si>
  <si>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</si>
  <si>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</si>
  <si>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</si>
  <si>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</si>
  <si>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</si>
  <si>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</si>
  <si>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</si>
  <si>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</si>
  <si>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</si>
  <si>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</si>
  <si>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</si>
  <si>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</si>
  <si>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</si>
  <si>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</si>
  <si>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</si>
  <si>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</si>
  <si>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</si>
  <si>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</si>
  <si>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</si>
  <si>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</si>
  <si>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</si>
  <si>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</si>
  <si>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</si>
  <si>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</si>
  <si>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</si>
  <si>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</si>
  <si>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</si>
  <si>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</si>
  <si>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</si>
  <si>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</si>
  <si>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</si>
  <si>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</si>
  <si>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</si>
  <si>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</si>
  <si>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</si>
  <si>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</si>
  <si>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</si>
  <si>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</si>
  <si>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</si>
  <si>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</si>
  <si>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</si>
  <si>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</si>
  <si>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</si>
  <si>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</si>
  <si>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</si>
  <si>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</si>
  <si>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</si>
  <si>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</si>
  <si>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</si>
  <si>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</si>
  <si>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</si>
  <si>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</si>
  <si>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</si>
  <si>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</si>
  <si>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</si>
  <si>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</si>
  <si>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</si>
  <si>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</si>
  <si>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</si>
  <si>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</si>
  <si>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</si>
  <si>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</si>
  <si>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</si>
  <si>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</si>
  <si>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</si>
  <si>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</si>
  <si>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</si>
  <si>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</si>
  <si>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</si>
  <si>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</si>
  <si>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</si>
  <si>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</si>
  <si>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</si>
  <si>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</si>
  <si>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</si>
  <si>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</si>
  <si>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</si>
  <si>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</si>
  <si>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</si>
  <si>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</si>
  <si>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</si>
  <si>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</si>
  <si>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</si>
  <si>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</si>
  <si>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</si>
  <si>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</si>
  <si>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</si>
  <si>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</si>
  <si>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</si>
  <si>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</si>
  <si>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</si>
  <si>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</si>
  <si>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</si>
  <si>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</si>
  <si>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</si>
  <si>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</si>
  <si>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</si>
  <si>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</si>
  <si>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</si>
  <si>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</si>
  <si>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</si>
  <si>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</si>
  <si>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</si>
  <si>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</si>
  <si>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</si>
  <si>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</si>
  <si>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</si>
  <si>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</si>
  <si>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</si>
  <si>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</si>
  <si>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</si>
  <si>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</si>
  <si>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</si>
  <si>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</si>
  <si>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</si>
  <si>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</si>
  <si>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</si>
  <si>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</si>
  <si>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</si>
  <si>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</si>
  <si>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</si>
  <si>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</si>
  <si>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</si>
  <si>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</si>
  <si>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</si>
  <si>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</si>
  <si>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</si>
  <si>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</si>
  <si>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</si>
  <si>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</si>
  <si>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</si>
  <si>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</si>
  <si>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</si>
  <si>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</si>
  <si>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</si>
  <si>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</si>
  <si>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</si>
  <si>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</si>
  <si>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</si>
  <si>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</si>
  <si>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</si>
  <si>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</si>
  <si>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</si>
  <si>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</si>
  <si>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</si>
  <si>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</si>
  <si>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</si>
  <si>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</si>
  <si>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</si>
  <si>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</si>
  <si>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</si>
  <si>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</si>
  <si>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</si>
  <si>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</si>
  <si>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</si>
  <si>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</si>
  <si>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</si>
  <si>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</si>
  <si>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</si>
  <si>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</si>
  <si>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</si>
  <si>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</si>
  <si>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</si>
  <si>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</si>
  <si>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</si>
  <si>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</si>
  <si>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</si>
  <si>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</si>
  <si>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</si>
  <si>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</si>
  <si>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</si>
  <si>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</si>
  <si>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</si>
  <si>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</si>
  <si>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</si>
  <si>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</si>
  <si>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</si>
  <si>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</si>
  <si>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</si>
  <si>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</si>
  <si>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</si>
  <si>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</si>
  <si>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</si>
  <si>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</si>
  <si>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</si>
  <si>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</si>
  <si>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</si>
  <si>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</si>
  <si>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</si>
  <si>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</si>
  <si>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</si>
  <si>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</si>
  <si>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</si>
  <si>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</si>
  <si>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</si>
  <si>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</si>
  <si>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</si>
  <si>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</si>
  <si>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</si>
  <si>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</si>
  <si>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</si>
  <si>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</si>
  <si>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</si>
  <si>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</si>
  <si>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</si>
  <si>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</si>
  <si>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</si>
  <si>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</si>
  <si>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</si>
  <si>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</si>
  <si>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</si>
  <si>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</si>
  <si>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</si>
  <si>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</si>
  <si>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</si>
  <si>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</si>
  <si>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</si>
  <si>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</si>
  <si>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</si>
  <si>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</si>
  <si>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</si>
  <si>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</si>
  <si>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</si>
  <si>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</si>
  <si>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</si>
  <si>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</si>
  <si>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</si>
  <si>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</si>
  <si>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</si>
  <si>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</si>
  <si>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</si>
  <si>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</si>
  <si>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</si>
  <si>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</si>
  <si>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</si>
  <si>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</si>
  <si>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</si>
  <si>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</si>
  <si>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</si>
  <si>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</si>
  <si>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</si>
  <si>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</si>
  <si>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</si>
  <si>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</si>
  <si>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</si>
  <si>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</si>
  <si>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</si>
  <si>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</si>
  <si>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</si>
  <si>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</si>
  <si>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</si>
  <si>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</si>
  <si>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</si>
  <si>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</si>
  <si>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</si>
  <si>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</si>
  <si>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</si>
  <si>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</si>
  <si>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</si>
  <si>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</si>
  <si>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</si>
  <si>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</si>
  <si>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</si>
  <si>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</si>
  <si>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</si>
  <si>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</si>
  <si>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</si>
  <si>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</si>
  <si>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</si>
  <si>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</si>
  <si>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</si>
  <si>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</si>
  <si>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</si>
  <si>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</si>
  <si>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</si>
  <si>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</si>
  <si>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</si>
  <si>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</si>
  <si>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</si>
  <si>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</si>
  <si>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</si>
  <si>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</si>
  <si>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</si>
  <si>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</si>
  <si>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</si>
  <si>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</si>
  <si>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</si>
  <si>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</si>
  <si>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</si>
  <si>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</si>
  <si>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</si>
  <si>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</si>
  <si>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</si>
  <si>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</si>
  <si>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</si>
  <si>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</si>
  <si>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</si>
  <si>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</si>
  <si>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</si>
  <si>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</si>
  <si>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</si>
  <si>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</si>
  <si>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</si>
  <si>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</si>
  <si>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</si>
  <si>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</si>
  <si>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</si>
  <si>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</si>
  <si>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</si>
  <si>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</si>
  <si>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</si>
  <si>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</si>
  <si>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</si>
  <si>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</si>
  <si>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</si>
  <si>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</si>
  <si>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</si>
  <si>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</si>
  <si>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</si>
  <si>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</si>
  <si>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</si>
  <si>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</si>
  <si>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</si>
  <si>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</si>
  <si>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</si>
  <si>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</si>
  <si>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</si>
  <si>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</si>
  <si>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</si>
  <si>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</si>
  <si>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</si>
  <si>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</si>
  <si>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</si>
  <si>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</si>
  <si>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</si>
  <si>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</si>
  <si>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</si>
  <si>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</si>
  <si>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</si>
  <si>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</si>
  <si>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</si>
  <si>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</si>
  <si>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</si>
  <si>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</si>
  <si>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</si>
  <si>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</si>
  <si>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</si>
  <si>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</si>
  <si>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</si>
  <si>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</si>
  <si>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</si>
  <si>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</si>
  <si>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</si>
  <si>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</si>
  <si>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</si>
  <si>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</si>
  <si>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</si>
  <si>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</si>
  <si>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</si>
  <si>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</si>
  <si>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</si>
  <si>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</si>
  <si>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</si>
  <si>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</si>
  <si>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</si>
  <si>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</si>
  <si>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</si>
  <si>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</si>
  <si>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</si>
  <si>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</si>
  <si>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</si>
  <si>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</si>
  <si>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</si>
  <si>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</si>
  <si>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</si>
  <si>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</si>
  <si>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</si>
  <si>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</si>
  <si>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</si>
  <si>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</si>
  <si>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</si>
  <si>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</si>
  <si>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</si>
  <si>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</si>
  <si>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</si>
  <si>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</si>
  <si>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</si>
  <si>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</si>
  <si>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</si>
  <si>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</si>
  <si>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</si>
  <si>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</si>
  <si>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</si>
  <si>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</si>
  <si>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</si>
  <si>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</si>
  <si>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</si>
  <si>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</si>
  <si>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</si>
  <si>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</si>
  <si>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</si>
  <si>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</si>
  <si>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</si>
  <si>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</si>
  <si>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</si>
  <si>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</si>
  <si>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</si>
  <si>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</si>
  <si>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</si>
  <si>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</si>
  <si>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</si>
  <si>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</si>
  <si>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</si>
  <si>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</si>
  <si>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</si>
  <si>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</si>
  <si>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</si>
  <si>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</si>
  <si>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</si>
  <si>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</si>
  <si>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</si>
  <si>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</si>
  <si>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</si>
  <si>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</si>
  <si>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</si>
  <si>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</si>
  <si>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</si>
  <si>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</si>
  <si>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</si>
  <si>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</si>
  <si>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</si>
  <si>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</si>
  <si>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</si>
  <si>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</si>
  <si>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</si>
  <si>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</si>
  <si>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</si>
  <si>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</si>
  <si>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</si>
  <si>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</si>
  <si>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</si>
  <si>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</si>
  <si>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</si>
  <si>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</si>
  <si>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</si>
  <si>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</si>
  <si>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</si>
  <si>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</si>
  <si>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</si>
  <si>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</si>
  <si>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</si>
  <si>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</si>
  <si>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</si>
  <si>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</si>
  <si>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</si>
  <si>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</si>
  <si>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</si>
  <si>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</si>
  <si>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</si>
  <si>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</si>
  <si>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</si>
  <si>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</si>
  <si>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</si>
  <si>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</si>
  <si>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</si>
  <si>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</si>
  <si>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</si>
  <si>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</si>
  <si>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</si>
  <si>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</si>
  <si>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</si>
  <si>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</si>
  <si>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</si>
  <si>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</si>
  <si>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</si>
  <si>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</si>
  <si>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</si>
  <si>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</si>
  <si>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</si>
  <si>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</si>
  <si>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</si>
  <si>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</si>
  <si>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</si>
  <si>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</si>
  <si>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</si>
  <si>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</si>
  <si>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</si>
  <si>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</si>
  <si>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</si>
  <si>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</si>
  <si>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</si>
  <si>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</si>
  <si>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</si>
  <si>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</si>
  <si>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</si>
  <si>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</si>
  <si>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</si>
  <si>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</si>
  <si>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</si>
  <si>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</si>
  <si>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</si>
  <si>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</si>
  <si>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</si>
  <si>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</si>
  <si>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</si>
  <si>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</si>
  <si>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</si>
  <si>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</si>
  <si>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</si>
  <si>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</si>
  <si>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</si>
  <si>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</si>
  <si>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</si>
  <si>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</si>
  <si>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</si>
  <si>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</si>
  <si>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</si>
  <si>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</si>
  <si>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</si>
  <si>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</si>
  <si>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</si>
  <si>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</si>
  <si>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</si>
  <si>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</si>
  <si>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</si>
  <si>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</si>
  <si>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</si>
  <si>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</si>
  <si>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</si>
  <si>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</si>
  <si>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</si>
  <si>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</si>
  <si>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</si>
  <si>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</si>
  <si>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</si>
  <si>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</si>
  <si>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</si>
  <si>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</si>
  <si>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</si>
  <si>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</si>
  <si>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</si>
  <si>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</si>
  <si>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</si>
  <si>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</si>
  <si>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</si>
  <si>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</si>
  <si>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</si>
  <si>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</si>
  <si>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</si>
  <si>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</si>
  <si>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</si>
  <si>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</si>
  <si>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</si>
  <si>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</si>
  <si>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</si>
  <si>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</si>
  <si>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</si>
  <si>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</si>
  <si>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</si>
  <si>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</si>
  <si>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</si>
  <si>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</si>
  <si>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</si>
  <si>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</si>
  <si>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</si>
  <si>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</si>
  <si>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</si>
  <si>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</si>
  <si>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</si>
  <si>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</si>
  <si>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</si>
  <si>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</si>
  <si>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</si>
  <si>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</si>
  <si>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</si>
  <si>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</si>
  <si>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</si>
  <si>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</si>
  <si>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</si>
  <si>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</si>
  <si>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</si>
  <si>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</si>
  <si>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</si>
  <si>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</si>
  <si>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</si>
  <si>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</si>
  <si>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</si>
  <si>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</si>
  <si>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</si>
  <si>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</si>
  <si>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</si>
  <si>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</si>
  <si>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</si>
  <si>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</si>
  <si>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</si>
  <si>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</si>
  <si>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</si>
  <si>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</si>
  <si>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</si>
  <si>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</si>
  <si>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</si>
  <si>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</si>
  <si>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</si>
  <si>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</si>
  <si>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</si>
  <si>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</si>
  <si>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</si>
  <si>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</si>
  <si>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</si>
  <si>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</si>
  <si>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</si>
  <si>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</si>
  <si>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</si>
  <si>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</si>
  <si>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</si>
  <si>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</si>
  <si>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</si>
  <si>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</si>
  <si>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</si>
  <si>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</si>
  <si>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</si>
  <si>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</si>
  <si>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</si>
  <si>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</si>
  <si>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</si>
  <si>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</si>
  <si>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</si>
  <si>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</si>
  <si>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</si>
  <si>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</si>
  <si>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</si>
  <si>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</si>
  <si>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</si>
  <si>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</si>
  <si>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</si>
  <si>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</si>
  <si>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</si>
  <si>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</si>
  <si>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</si>
  <si>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</si>
  <si>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</si>
  <si>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</si>
  <si>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</si>
  <si>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</si>
  <si>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</si>
  <si>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</si>
  <si>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</si>
  <si>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</si>
  <si>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</si>
  <si>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</si>
  <si>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</si>
  <si>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</si>
  <si>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</si>
  <si>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</si>
  <si>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</si>
  <si>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</si>
  <si>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</si>
  <si>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</si>
  <si>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</si>
  <si>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</si>
  <si>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</si>
  <si>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</si>
  <si>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</si>
  <si>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</si>
  <si>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</si>
  <si>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</si>
  <si>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</si>
  <si>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</si>
  <si>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</si>
  <si>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</si>
  <si>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</si>
  <si>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</si>
  <si>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</si>
  <si>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</si>
  <si>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</si>
  <si>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</si>
  <si>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</si>
  <si>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</si>
  <si>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</si>
  <si>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</si>
  <si>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</si>
  <si>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</si>
  <si>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</si>
  <si>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</si>
  <si>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</si>
  <si>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</si>
  <si>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</si>
  <si>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</si>
  <si>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</si>
  <si>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</si>
  <si>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</si>
  <si>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</si>
  <si>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</si>
  <si>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</si>
  <si>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</si>
  <si>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</si>
  <si>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</si>
  <si>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</si>
  <si>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</si>
  <si>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</si>
  <si>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</si>
  <si>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</si>
  <si>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</si>
  <si>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</si>
  <si>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</si>
  <si>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</si>
  <si>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</si>
  <si>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</si>
  <si>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</si>
  <si>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</si>
  <si>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</si>
  <si>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</si>
  <si>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</si>
  <si>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</si>
  <si>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</si>
  <si>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</si>
  <si>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</si>
  <si>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</si>
  <si>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</si>
  <si>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</si>
  <si>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</si>
  <si>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</si>
  <si>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</si>
  <si>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</si>
  <si>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</si>
  <si>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</si>
  <si>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</si>
  <si>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</si>
  <si>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</si>
  <si>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</si>
  <si>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</si>
  <si>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</si>
  <si>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</si>
  <si>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</si>
  <si>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</si>
  <si>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</si>
  <si>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</si>
  <si>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</si>
  <si>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</si>
  <si>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</si>
  <si>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</si>
  <si>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</si>
  <si>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</si>
  <si>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</si>
  <si>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</si>
  <si>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</si>
  <si>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</si>
  <si>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</si>
  <si>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</si>
  <si>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</si>
  <si>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</si>
  <si>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</si>
  <si>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</si>
  <si>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</si>
  <si>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</si>
  <si>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</si>
  <si>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</si>
  <si>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</si>
  <si>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</si>
  <si>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</si>
  <si>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</si>
  <si>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</si>
  <si>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</si>
  <si>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</si>
  <si>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</si>
  <si>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</si>
  <si>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</si>
  <si>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</si>
  <si>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</si>
  <si>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</si>
  <si>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</si>
  <si>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</si>
  <si>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</si>
  <si>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</si>
  <si>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</si>
  <si>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</si>
  <si>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</si>
  <si>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</si>
  <si>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</si>
  <si>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</si>
  <si>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</si>
  <si>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</si>
  <si>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</si>
  <si>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</si>
  <si>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</si>
  <si>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</si>
  <si>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</si>
  <si>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</si>
  <si>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</si>
  <si>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</si>
  <si>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</si>
  <si>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</si>
  <si>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</si>
  <si>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</si>
  <si>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</si>
  <si>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</si>
  <si>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</si>
  <si>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</si>
  <si>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</si>
  <si>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</si>
  <si>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</si>
  <si>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</si>
  <si>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</si>
  <si>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</si>
  <si>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</si>
  <si>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</si>
  <si>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</si>
  <si>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</si>
  <si>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</si>
  <si>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</si>
  <si>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</si>
  <si>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</si>
  <si>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</si>
  <si>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</si>
  <si>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</si>
  <si>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</si>
  <si>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</si>
  <si>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</si>
  <si>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</si>
  <si>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</si>
  <si>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</si>
  <si>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</si>
  <si>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</si>
  <si>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</si>
  <si>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</si>
  <si>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</si>
  <si>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</si>
  <si>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</si>
  <si>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</si>
  <si>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</si>
  <si>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</si>
  <si>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</si>
  <si>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</si>
  <si>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</si>
  <si>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</si>
  <si>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</si>
  <si>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</si>
  <si>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</si>
  <si>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</si>
  <si>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</si>
  <si>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</si>
  <si>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</si>
  <si>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</si>
  <si>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</si>
  <si>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</si>
  <si>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</si>
  <si>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</si>
  <si>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</si>
  <si>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</si>
  <si>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</si>
  <si>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</si>
  <si>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</si>
  <si>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</si>
  <si>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</si>
  <si>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</si>
  <si>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</si>
  <si>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</si>
  <si>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</si>
  <si>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</si>
  <si>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</si>
  <si>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</si>
  <si>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</si>
  <si>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</si>
  <si>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</si>
  <si>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</si>
  <si>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</si>
  <si>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</si>
  <si>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</si>
  <si>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</si>
  <si>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</si>
  <si>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</si>
  <si>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</si>
  <si>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</si>
  <si>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</si>
  <si>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</si>
  <si>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</si>
  <si>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</si>
  <si>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</si>
  <si>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</si>
  <si>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</si>
  <si>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</si>
  <si>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</si>
  <si>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</si>
  <si>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</si>
  <si>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</si>
  <si>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</si>
  <si>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</si>
  <si>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</si>
  <si>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</si>
  <si>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</si>
  <si>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</si>
  <si>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</si>
  <si>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</si>
  <si>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</si>
  <si>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</si>
  <si>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</si>
  <si>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</si>
  <si>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</si>
  <si>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</si>
  <si>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</si>
  <si>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</si>
  <si>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</si>
  <si>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</si>
  <si>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</si>
  <si>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</si>
  <si>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</si>
  <si>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</si>
  <si>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</si>
  <si>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</si>
  <si>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</si>
  <si>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</si>
  <si>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</si>
  <si>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</si>
  <si>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</si>
  <si>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</si>
  <si>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</si>
  <si>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</si>
  <si>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</si>
  <si>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</si>
  <si>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</si>
  <si>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</si>
  <si>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</si>
  <si>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</si>
  <si>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</si>
  <si>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</si>
  <si>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</si>
  <si>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</si>
  <si>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</si>
  <si>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</si>
  <si>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</si>
  <si>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</si>
  <si>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</si>
  <si>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</si>
  <si>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</si>
  <si>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</si>
  <si>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</si>
  <si>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</si>
  <si>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</si>
  <si>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</si>
  <si>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</si>
  <si>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</si>
  <si>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</si>
  <si>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</si>
  <si>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</si>
  <si>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</si>
  <si>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</si>
  <si>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</si>
  <si>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</si>
  <si>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</si>
  <si>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</si>
  <si>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</si>
  <si>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</si>
  <si>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</si>
  <si>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</si>
  <si>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</si>
  <si>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</si>
  <si>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</si>
  <si>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</si>
  <si>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</si>
  <si>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</si>
  <si>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</si>
  <si>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</si>
  <si>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</si>
  <si>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</si>
  <si>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</si>
  <si>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</si>
  <si>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</si>
  <si>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</si>
  <si>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</si>
  <si>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</si>
  <si>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</si>
  <si>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</si>
  <si>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</si>
  <si>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</si>
  <si>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</si>
  <si>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</si>
  <si>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</si>
  <si>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</si>
  <si>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</si>
  <si>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</si>
  <si>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</si>
  <si>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</si>
  <si>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</si>
  <si>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</si>
  <si>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</si>
  <si>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</si>
  <si>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</si>
  <si>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</si>
  <si>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</si>
  <si>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</si>
  <si>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</si>
  <si>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</si>
  <si>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</si>
  <si>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</si>
  <si>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</si>
  <si>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</si>
  <si>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</si>
  <si>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</si>
  <si>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</si>
  <si>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</si>
  <si>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</si>
  <si>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</si>
  <si>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</si>
  <si>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</si>
  <si>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</si>
  <si>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</si>
  <si>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</si>
  <si>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</si>
  <si>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</si>
  <si>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</si>
  <si>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</si>
  <si>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</si>
  <si>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</si>
  <si>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</si>
  <si>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</si>
  <si>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</si>
  <si>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</si>
  <si>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</si>
  <si>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</si>
  <si>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</si>
  <si>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</si>
  <si>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</si>
  <si>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</si>
  <si>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</si>
  <si>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</si>
  <si>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</si>
  <si>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</si>
  <si>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</si>
  <si>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</si>
  <si>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</si>
  <si>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</si>
  <si>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</si>
  <si>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</si>
  <si>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</si>
  <si>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</si>
  <si>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</si>
  <si>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</si>
  <si>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</si>
  <si>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</si>
  <si>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</si>
  <si>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</si>
  <si>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</si>
  <si>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</si>
  <si>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</si>
  <si>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</si>
  <si>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</si>
  <si>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</si>
  <si>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</si>
  <si>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</si>
  <si>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</si>
  <si>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</si>
  <si>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</si>
  <si>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</si>
  <si>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</si>
  <si>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</si>
  <si>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</si>
  <si>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</si>
  <si>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</si>
  <si>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</si>
  <si>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</si>
  <si>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</si>
  <si>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</si>
  <si>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</si>
  <si>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</si>
  <si>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</si>
  <si>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</si>
  <si>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</si>
  <si>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</si>
  <si>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</si>
  <si>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</si>
  <si>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</si>
  <si>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</si>
  <si>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</si>
  <si>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</si>
  <si>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</si>
  <si>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</si>
  <si>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</si>
  <si>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</si>
  <si>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</si>
  <si>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</si>
  <si>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</si>
  <si>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</si>
  <si>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</si>
  <si>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</si>
  <si>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</si>
  <si>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</si>
  <si>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</si>
  <si>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</si>
  <si>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</si>
  <si>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</si>
  <si>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</si>
  <si>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</si>
  <si>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</si>
  <si>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</si>
  <si>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</si>
  <si>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</si>
  <si>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</si>
  <si>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</si>
  <si>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</si>
  <si>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</si>
  <si>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</si>
  <si>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</si>
  <si>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</si>
  <si>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</si>
  <si>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</si>
  <si>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</si>
  <si>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</si>
  <si>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</si>
  <si>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</si>
  <si>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</si>
  <si>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</si>
  <si>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</si>
  <si>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</si>
  <si>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</si>
  <si>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</si>
  <si>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</si>
  <si>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</si>
  <si>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</si>
  <si>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</si>
  <si>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</si>
  <si>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</si>
  <si>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</si>
  <si>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</si>
  <si>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</si>
  <si>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</si>
  <si>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</si>
  <si>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</si>
  <si>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</si>
  <si>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</si>
  <si>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</si>
  <si>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</si>
  <si>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</si>
  <si>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</si>
  <si>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</si>
  <si>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</si>
  <si>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</si>
  <si>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</si>
  <si>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</si>
  <si>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</si>
  <si>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</si>
  <si>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</si>
  <si>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</si>
  <si>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</si>
  <si>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</si>
  <si>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</si>
  <si>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</si>
  <si>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</si>
  <si>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</si>
  <si>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</si>
  <si>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</si>
  <si>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</si>
  <si>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</si>
  <si>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</si>
  <si>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</si>
  <si>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</si>
  <si>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</si>
  <si>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</si>
  <si>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</si>
  <si>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</si>
  <si>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</si>
  <si>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</si>
  <si>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</si>
  <si>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</si>
  <si>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</si>
  <si>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</si>
  <si>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</si>
  <si>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</si>
  <si>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</si>
  <si>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</si>
  <si>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</si>
  <si>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</si>
  <si>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</si>
  <si>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</si>
  <si>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</si>
  <si>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</si>
  <si>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</si>
  <si>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</si>
  <si>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</si>
  <si>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</si>
  <si>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</si>
  <si>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</si>
  <si>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</si>
  <si>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</si>
  <si>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</si>
  <si>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</si>
  <si>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</si>
  <si>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</si>
  <si>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</si>
  <si>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</si>
  <si>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</si>
  <si>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</si>
  <si>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</si>
  <si>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</si>
  <si>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</si>
  <si>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</si>
  <si>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</si>
  <si>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</si>
  <si>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</si>
  <si>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</si>
  <si>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</si>
  <si>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</si>
  <si>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</si>
  <si>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</si>
  <si>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</si>
  <si>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</si>
  <si>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</si>
  <si>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</si>
  <si>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</si>
  <si>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</si>
  <si>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</si>
  <si>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</si>
  <si>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</si>
  <si>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</si>
  <si>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</si>
  <si>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</si>
  <si>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</si>
  <si>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</si>
  <si>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</si>
  <si>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</si>
  <si>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</si>
  <si>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</si>
  <si>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</si>
  <si>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</si>
  <si>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</si>
  <si>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</si>
  <si>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</si>
  <si>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</si>
  <si>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</si>
  <si>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</si>
  <si>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</si>
  <si>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</si>
  <si>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</si>
  <si>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</si>
  <si>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</si>
  <si>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</si>
  <si>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</si>
  <si>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</si>
  <si>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</si>
  <si>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</si>
  <si>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</si>
  <si>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</si>
  <si>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</si>
  <si>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</si>
  <si>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</si>
  <si>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</si>
  <si>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</si>
  <si>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</si>
  <si>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</si>
  <si>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</si>
  <si>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</si>
  <si>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</si>
  <si>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</si>
  <si>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</si>
  <si>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</si>
  <si>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</si>
  <si>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</si>
  <si>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</si>
  <si>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</si>
  <si>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</si>
  <si>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</si>
  <si>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</si>
  <si>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</si>
  <si>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</si>
  <si>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</si>
  <si>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</si>
  <si>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</si>
  <si>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</si>
  <si>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</si>
  <si>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</si>
  <si>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</si>
  <si>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</si>
  <si>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</si>
  <si>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</si>
  <si>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</si>
  <si>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</si>
  <si>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</si>
  <si>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</si>
  <si>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</si>
  <si>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</si>
  <si>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</si>
  <si>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</si>
  <si>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</si>
  <si>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</si>
  <si>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</si>
  <si>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</si>
  <si>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</si>
  <si>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</si>
  <si>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</si>
  <si>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</si>
  <si>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</si>
  <si>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</si>
  <si>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</si>
  <si>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</si>
  <si>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</si>
  <si>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</si>
  <si>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</si>
  <si>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</si>
  <si>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</si>
  <si>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</si>
  <si>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</si>
  <si>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</si>
  <si>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</si>
  <si>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</si>
  <si>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</si>
  <si>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</si>
  <si>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</si>
  <si>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</si>
  <si>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</si>
  <si>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</si>
  <si>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</si>
  <si>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</si>
  <si>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</si>
  <si>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</si>
  <si>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</si>
  <si>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</si>
  <si>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</si>
  <si>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</si>
  <si>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</si>
  <si>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</si>
  <si>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</si>
  <si>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</si>
  <si>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</si>
  <si>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</si>
  <si>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</si>
  <si>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</si>
  <si>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</si>
  <si>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</si>
  <si>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</si>
  <si>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</si>
  <si>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</si>
  <si>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</si>
  <si>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</si>
  <si>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</si>
  <si>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</si>
  <si>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</si>
  <si>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</si>
  <si>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</si>
  <si>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</si>
  <si>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</si>
  <si>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</si>
  <si>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</si>
  <si>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</si>
  <si>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</si>
  <si>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</si>
  <si>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</si>
  <si>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</si>
  <si>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</si>
  <si>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</si>
  <si>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</si>
  <si>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</si>
  <si>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</si>
  <si>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</si>
  <si>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</si>
  <si>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</si>
  <si>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</si>
  <si>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</si>
  <si>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</si>
  <si>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</si>
  <si>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</si>
  <si>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</si>
  <si>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</si>
  <si>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</si>
  <si>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</si>
  <si>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</si>
  <si>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</si>
  <si>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</si>
  <si>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</si>
  <si>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</si>
  <si>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</si>
  <si>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</si>
  <si>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</si>
  <si>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</si>
  <si>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</si>
  <si>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</si>
  <si>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</si>
  <si>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</si>
  <si>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</si>
  <si>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</si>
  <si>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</si>
  <si>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</si>
  <si>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</si>
  <si>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</si>
  <si>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</si>
  <si>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</si>
  <si>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</si>
  <si>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</si>
  <si>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</si>
  <si>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</si>
  <si>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</si>
  <si>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</si>
  <si>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</si>
  <si>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</si>
  <si>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</si>
  <si>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</si>
  <si>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</si>
  <si>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</si>
  <si>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</si>
  <si>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</si>
  <si>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</si>
  <si>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</si>
  <si>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</si>
  <si>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</si>
  <si>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</si>
  <si>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</si>
  <si>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</si>
  <si>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</si>
  <si>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</si>
  <si>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</si>
  <si>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</si>
  <si>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</si>
  <si>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</si>
  <si>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</si>
  <si>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</si>
  <si>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</si>
  <si>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</si>
  <si>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</si>
  <si>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</si>
  <si>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</si>
  <si>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</si>
  <si>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</si>
  <si>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</si>
  <si>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</si>
  <si>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</si>
  <si>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</si>
  <si>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</si>
  <si>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</si>
  <si>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</si>
  <si>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</si>
  <si>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</si>
  <si>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</si>
  <si>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</si>
  <si>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</si>
  <si>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</si>
  <si>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</si>
  <si>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</si>
  <si>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</si>
  <si>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</si>
  <si>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</si>
  <si>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</si>
  <si>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</si>
  <si>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</si>
  <si>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</si>
  <si>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</si>
  <si>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</si>
  <si>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</si>
  <si>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</si>
  <si>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</si>
  <si>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</si>
  <si>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</si>
  <si>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</si>
  <si>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</si>
  <si>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</si>
  <si>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</si>
  <si>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</si>
  <si>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</si>
  <si>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</si>
  <si>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</si>
  <si>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</si>
  <si>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</si>
  <si>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</si>
  <si>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</si>
  <si>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</si>
  <si>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</si>
  <si>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</si>
  <si>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</si>
  <si>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</si>
  <si>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</si>
  <si>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</si>
  <si>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</si>
  <si>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</si>
  <si>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</si>
  <si>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</si>
  <si>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</si>
  <si>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</si>
  <si>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</si>
  <si>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</si>
  <si>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</si>
  <si>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</si>
  <si>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</si>
  <si>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</si>
  <si>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</si>
  <si>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</si>
  <si>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</si>
  <si>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</si>
  <si>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</si>
  <si>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</si>
  <si>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</si>
  <si>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</si>
  <si>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</si>
  <si>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</si>
  <si>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</si>
  <si>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</si>
  <si>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</si>
  <si>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</si>
  <si>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</si>
  <si>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</si>
  <si>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</si>
  <si>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</si>
  <si>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</si>
  <si>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</si>
  <si>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</si>
  <si>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</si>
  <si>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</si>
  <si>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</si>
  <si>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</si>
  <si>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</si>
  <si>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</si>
  <si>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</si>
  <si>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</si>
  <si>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</si>
  <si>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</si>
  <si>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</si>
  <si>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</si>
  <si>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</si>
  <si>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</si>
  <si>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</si>
  <si>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</si>
  <si>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</si>
  <si>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</si>
  <si>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</si>
  <si>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</si>
  <si>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</si>
  <si>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</si>
  <si>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</si>
  <si>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</si>
  <si>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</si>
  <si>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</si>
  <si>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</si>
  <si>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</si>
  <si>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</si>
  <si>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</si>
  <si>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</si>
  <si>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</si>
  <si>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</si>
  <si>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</si>
  <si>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</si>
  <si>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</si>
  <si>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</si>
  <si>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</si>
  <si>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</si>
  <si>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</si>
  <si>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</si>
  <si>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</si>
  <si>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</si>
  <si>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</si>
  <si>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</si>
  <si>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</si>
  <si>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</si>
  <si>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</si>
  <si>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</si>
  <si>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</si>
  <si>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</si>
  <si>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</si>
  <si>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</si>
  <si>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</si>
  <si>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</si>
  <si>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</si>
  <si>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</si>
  <si>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</si>
  <si>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</si>
  <si>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</si>
  <si>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</si>
  <si>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</si>
  <si>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</si>
  <si>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</si>
  <si>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</si>
  <si>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</si>
  <si>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</si>
  <si>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</si>
  <si>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</si>
  <si>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</si>
  <si>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</si>
  <si>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</si>
  <si>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</si>
  <si>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</si>
  <si>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</si>
  <si>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</si>
  <si>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</si>
  <si>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</si>
  <si>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</si>
  <si>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</si>
  <si>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</si>
  <si>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</si>
  <si>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</si>
  <si>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</si>
  <si>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</si>
  <si>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</si>
  <si>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</si>
  <si>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</si>
  <si>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</si>
  <si>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</si>
  <si>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</si>
  <si>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</si>
  <si>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</si>
  <si>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</si>
  <si>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</si>
  <si>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</si>
  <si>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</si>
  <si>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</si>
  <si>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</si>
  <si>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</si>
  <si>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</si>
  <si>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</si>
  <si>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</si>
  <si>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</si>
  <si>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</si>
  <si>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</si>
  <si>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</si>
  <si>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</si>
  <si>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</si>
  <si>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</si>
  <si>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</si>
  <si>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</si>
  <si>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</si>
  <si>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</si>
  <si>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</si>
  <si>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</si>
  <si>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</si>
  <si>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</si>
  <si>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</si>
  <si>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</si>
  <si>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</si>
  <si>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</si>
  <si>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</si>
  <si>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</si>
  <si>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</si>
  <si>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</si>
  <si>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</si>
  <si>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</si>
  <si>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</si>
  <si>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</si>
  <si>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</si>
  <si>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</si>
  <si>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</si>
  <si>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</si>
  <si>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</si>
  <si>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</si>
  <si>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</si>
  <si>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</si>
  <si>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</si>
  <si>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</si>
  <si>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</si>
  <si>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</si>
  <si>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</si>
  <si>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</si>
  <si>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</si>
  <si>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</si>
  <si>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</si>
  <si>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</si>
  <si>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</si>
  <si>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</si>
  <si>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</si>
  <si>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</si>
  <si>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</si>
  <si>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</si>
  <si>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</si>
  <si>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</si>
  <si>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</si>
  <si>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</si>
  <si>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</si>
  <si>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</si>
  <si>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</si>
  <si>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</si>
  <si>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</si>
  <si>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</si>
  <si>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</si>
  <si>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</si>
  <si>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</si>
  <si>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</si>
  <si>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</si>
  <si>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</si>
  <si>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</si>
  <si>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</si>
  <si>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</si>
  <si>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</si>
  <si>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</si>
  <si>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</si>
  <si>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</si>
  <si>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</si>
  <si>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</si>
  <si>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</si>
  <si>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</si>
  <si>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</si>
  <si>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</si>
  <si>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</si>
  <si>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</si>
  <si>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</si>
  <si>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</si>
  <si>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</si>
  <si>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</si>
  <si>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</si>
  <si>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</si>
  <si>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</si>
  <si>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</si>
  <si>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</si>
  <si>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</si>
  <si>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</si>
  <si>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</si>
  <si>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</si>
  <si>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</si>
  <si>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</si>
  <si>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</si>
  <si>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</si>
  <si>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</si>
  <si>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</si>
  <si>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</si>
  <si>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</si>
  <si>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</si>
  <si>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</si>
  <si>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</si>
  <si>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</si>
  <si>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</si>
  <si>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</si>
  <si>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</si>
  <si>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</si>
  <si>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</si>
  <si>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</si>
  <si>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</si>
  <si>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</si>
  <si>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</si>
  <si>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</si>
  <si>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</si>
  <si>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</si>
  <si>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</si>
  <si>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</si>
  <si>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</si>
  <si>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</si>
  <si>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</si>
  <si>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</si>
  <si>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</si>
  <si>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</si>
  <si>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</si>
  <si>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</si>
  <si>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</si>
  <si>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</si>
  <si>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</si>
  <si>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</si>
  <si>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</si>
  <si>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</si>
  <si>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</si>
  <si>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</si>
  <si>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</si>
  <si>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</si>
  <si>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</si>
  <si>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</si>
  <si>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</si>
  <si>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</si>
  <si>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</si>
  <si>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</si>
  <si>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</si>
  <si>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</si>
  <si>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</si>
  <si>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</si>
  <si>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</si>
  <si>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</si>
  <si>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</si>
  <si>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</si>
  <si>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</si>
  <si>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</si>
  <si>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</si>
  <si>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</si>
  <si>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</si>
  <si>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</si>
  <si>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</si>
  <si>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</si>
  <si>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</si>
  <si>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</si>
  <si>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</si>
  <si>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</si>
  <si>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</si>
  <si>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</si>
  <si>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</si>
  <si>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</si>
  <si>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</si>
  <si>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</si>
  <si>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</si>
  <si>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</si>
  <si>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</si>
  <si>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</si>
  <si>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</si>
  <si>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</si>
  <si>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</si>
  <si>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</si>
  <si>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</si>
  <si>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</si>
  <si>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</si>
  <si>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</si>
  <si>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</si>
  <si>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</si>
  <si>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</si>
  <si>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</si>
  <si>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</si>
  <si>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</si>
  <si>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</si>
  <si>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</si>
  <si>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</si>
  <si>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</si>
  <si>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</si>
  <si>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</si>
  <si>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</si>
  <si>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</si>
  <si>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</si>
  <si>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</si>
  <si>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</si>
  <si>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</si>
  <si>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</si>
  <si>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</si>
  <si>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</si>
  <si>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</si>
  <si>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</si>
  <si>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</si>
  <si>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</si>
  <si>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</si>
  <si>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</si>
  <si>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</si>
  <si>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</si>
  <si>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</si>
  <si>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</si>
  <si>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</si>
  <si>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</si>
  <si>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</si>
  <si>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</si>
  <si>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</si>
  <si>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</si>
  <si>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</si>
  <si>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</si>
  <si>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</si>
  <si>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</si>
  <si>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</si>
  <si>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</si>
  <si>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</si>
  <si>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</si>
  <si>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</si>
  <si>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</si>
  <si>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</si>
  <si>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</si>
  <si>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</si>
  <si>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</si>
  <si>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</si>
  <si>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</si>
  <si>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</si>
  <si>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</si>
  <si>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</si>
  <si>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</si>
  <si>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</si>
  <si>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</si>
  <si>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</si>
  <si>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</si>
  <si>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</si>
  <si>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</si>
  <si>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</si>
  <si>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</si>
  <si>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</si>
  <si>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</si>
  <si>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</si>
  <si>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</si>
  <si>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</si>
  <si>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</si>
  <si>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</si>
  <si>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</si>
  <si>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</si>
  <si>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</si>
  <si>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</si>
  <si>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</si>
  <si>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</si>
  <si>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</si>
  <si>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</si>
  <si>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</si>
  <si>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</si>
  <si>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</si>
  <si>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</si>
  <si>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</si>
  <si>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</si>
  <si>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</si>
  <si>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</si>
  <si>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</si>
  <si>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</si>
  <si>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</si>
  <si>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</si>
  <si>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</si>
  <si>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</si>
  <si>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</si>
  <si>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</si>
  <si>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</si>
  <si>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</si>
  <si>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</si>
  <si>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</si>
  <si>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</si>
  <si>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</si>
  <si>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</si>
  <si>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</si>
  <si>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</si>
  <si>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</si>
  <si>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</si>
  <si>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</si>
  <si>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</si>
  <si>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</si>
  <si>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</si>
  <si>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</si>
  <si>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</si>
  <si>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</si>
  <si>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</si>
  <si>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</si>
  <si>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</si>
  <si>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</si>
  <si>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</si>
  <si>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</si>
  <si>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</si>
  <si>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</si>
  <si>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</si>
  <si>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</si>
  <si>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</si>
  <si>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</si>
  <si>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</si>
  <si>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</si>
  <si>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</si>
  <si>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</si>
  <si>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</si>
  <si>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</si>
  <si>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</si>
  <si>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</si>
  <si>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</si>
  <si>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</si>
  <si>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</si>
  <si>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</si>
  <si>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</si>
  <si>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</si>
  <si>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</si>
  <si>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</si>
  <si>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</si>
  <si>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</si>
  <si>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</si>
  <si>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</si>
  <si>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</si>
  <si>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</si>
  <si>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</si>
  <si>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</si>
  <si>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</si>
  <si>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</si>
  <si>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</si>
  <si>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</si>
  <si>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</si>
  <si>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</si>
  <si>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</si>
  <si>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</si>
  <si>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</si>
  <si>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</si>
  <si>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</si>
  <si>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</si>
  <si>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</si>
  <si>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</si>
  <si>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</si>
  <si>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</si>
  <si>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</si>
  <si>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</si>
  <si>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</si>
  <si>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</si>
  <si>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</si>
  <si>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</si>
  <si>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</si>
  <si>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</si>
  <si>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</si>
  <si>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</si>
  <si>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</si>
  <si>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</si>
  <si>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</si>
  <si>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</si>
  <si>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</si>
  <si>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</si>
  <si>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</si>
  <si>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</si>
  <si>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</si>
  <si>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</si>
  <si>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</si>
  <si>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</si>
  <si>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</si>
  <si>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</si>
  <si>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</si>
  <si>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</si>
  <si>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</si>
  <si>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</si>
  <si>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</si>
  <si>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</si>
  <si>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</si>
  <si>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</si>
  <si>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</si>
  <si>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</si>
  <si>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</si>
  <si>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</si>
  <si>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</si>
  <si>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</si>
  <si>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</si>
  <si>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</si>
  <si>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</si>
  <si>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</si>
  <si>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</si>
  <si>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</si>
  <si>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</si>
  <si>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</si>
  <si>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</si>
  <si>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</si>
  <si>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</si>
  <si>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</si>
  <si>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</si>
  <si>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</si>
  <si>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</si>
  <si>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</si>
  <si>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</si>
  <si>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</si>
  <si>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</si>
  <si>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</si>
  <si>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</si>
  <si>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</si>
  <si>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</si>
  <si>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</si>
  <si>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</si>
  <si>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</si>
  <si>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</si>
  <si>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</si>
  <si>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</si>
  <si>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</si>
  <si>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</si>
  <si>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</si>
  <si>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</si>
  <si>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</si>
  <si>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</si>
  <si>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</si>
  <si>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</si>
  <si>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</si>
  <si>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</si>
  <si>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</si>
  <si>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</si>
  <si>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</si>
  <si>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</si>
  <si>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</si>
  <si>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</si>
  <si>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</si>
  <si>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</si>
  <si>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</si>
  <si>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</si>
  <si>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</si>
  <si>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</si>
  <si>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</si>
  <si>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</si>
  <si>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</si>
  <si>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</si>
  <si>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</si>
  <si>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</si>
  <si>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</si>
  <si>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</si>
  <si>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</si>
  <si>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</si>
  <si>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</si>
  <si>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</si>
  <si>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</si>
  <si>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</si>
  <si>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</si>
  <si>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</si>
  <si>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</si>
  <si>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</si>
  <si>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</si>
  <si>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</si>
  <si>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</si>
  <si>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</si>
  <si>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</si>
  <si>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</si>
  <si>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</si>
  <si>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</si>
  <si>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</si>
  <si>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</si>
  <si>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</si>
  <si>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</si>
  <si>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</si>
  <si>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</si>
  <si>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</si>
  <si>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</si>
  <si>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</si>
  <si>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</si>
  <si>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</si>
  <si>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</si>
  <si>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</si>
  <si>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</si>
  <si>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</si>
  <si>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</si>
  <si>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</si>
  <si>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</si>
  <si>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</si>
  <si>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</si>
  <si>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</si>
  <si>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</si>
  <si>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</si>
  <si>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</si>
  <si>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</si>
  <si>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</si>
  <si>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</si>
  <si>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</si>
  <si>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</si>
  <si>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</si>
  <si>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</si>
  <si>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</si>
  <si>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</si>
  <si>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</si>
  <si>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</si>
  <si>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</si>
  <si>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</si>
  <si>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</si>
  <si>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</si>
  <si>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</si>
  <si>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</si>
  <si>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</si>
  <si>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</si>
  <si>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</si>
  <si>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</si>
  <si>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</si>
  <si>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</si>
  <si>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</si>
  <si>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</si>
  <si>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</si>
  <si>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</si>
  <si>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</si>
  <si>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</si>
  <si>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</si>
  <si>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</si>
  <si>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</si>
  <si>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</si>
  <si>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</si>
  <si>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</si>
  <si>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</si>
  <si>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</si>
  <si>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</si>
  <si>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</si>
  <si>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</si>
  <si>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</si>
  <si>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</si>
  <si>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</si>
  <si>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</si>
  <si>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</si>
  <si>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</si>
  <si>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</si>
  <si>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</si>
  <si>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</si>
  <si>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</si>
  <si>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</si>
  <si>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</si>
  <si>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</si>
  <si>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</si>
  <si>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</si>
  <si>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</si>
  <si>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</si>
  <si>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</si>
  <si>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</si>
  <si>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</si>
  <si>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</si>
  <si>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</si>
  <si>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</si>
  <si>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</si>
  <si>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</si>
  <si>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</si>
  <si>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</si>
  <si>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</si>
  <si>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</si>
  <si>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</si>
  <si>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</si>
  <si>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</si>
  <si>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</si>
  <si>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</si>
  <si>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</si>
  <si>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</si>
  <si>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</si>
  <si>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</si>
  <si>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</si>
  <si>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</si>
  <si>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</si>
  <si>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</si>
  <si>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</si>
  <si>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</si>
  <si>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</si>
  <si>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</si>
  <si>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</si>
  <si>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</si>
  <si>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</si>
  <si>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</si>
  <si>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</si>
  <si>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</si>
  <si>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</si>
  <si>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</si>
  <si>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</si>
  <si>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</si>
  <si>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</si>
  <si>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</si>
  <si>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</si>
  <si>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</si>
  <si>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</si>
  <si>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</si>
  <si>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</si>
  <si>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</si>
  <si>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</si>
  <si>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</si>
  <si>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</si>
  <si>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</si>
  <si>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</si>
  <si>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</si>
  <si>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</si>
  <si>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</si>
  <si>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</si>
  <si>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</si>
  <si>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</si>
  <si>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</si>
  <si>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</si>
  <si>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</si>
  <si>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</si>
  <si>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</si>
  <si>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</si>
  <si>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</si>
  <si>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</si>
  <si>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</si>
  <si>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</si>
  <si>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</si>
  <si>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</si>
  <si>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</si>
  <si>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</si>
  <si>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</si>
  <si>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</si>
  <si>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</si>
  <si>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</si>
  <si>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</si>
  <si>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</si>
  <si>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</si>
  <si>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</si>
  <si>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</si>
  <si>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</si>
  <si>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</si>
  <si>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</si>
  <si>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</si>
  <si>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</si>
  <si>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</si>
  <si>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</si>
  <si>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</si>
  <si>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</si>
  <si>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</si>
  <si>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</si>
  <si>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</si>
  <si>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</si>
  <si>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</si>
  <si>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</si>
  <si>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</si>
  <si>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</si>
  <si>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</si>
  <si>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</si>
  <si>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</si>
  <si>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</si>
  <si>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</si>
  <si>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</si>
  <si>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</si>
  <si>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</si>
  <si>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</si>
  <si>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</si>
  <si>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</si>
  <si>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</si>
  <si>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</si>
  <si>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</si>
  <si>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</si>
  <si>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</si>
  <si>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</si>
  <si>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</si>
  <si>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</si>
  <si>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</si>
  <si>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</si>
  <si>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</si>
  <si>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</si>
  <si>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</si>
  <si>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</si>
  <si>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</si>
  <si>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</si>
  <si>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</si>
  <si>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</si>
  <si>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</si>
  <si>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</si>
  <si>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</si>
  <si>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</si>
  <si>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</si>
  <si>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</si>
  <si>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</si>
  <si>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</si>
  <si>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</si>
  <si>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</si>
  <si>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</si>
  <si>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</si>
  <si>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</si>
  <si>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</si>
  <si>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</si>
  <si>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</si>
  <si>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</si>
  <si>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</si>
  <si>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</si>
  <si>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</si>
  <si>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</si>
  <si>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</si>
  <si>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</si>
  <si>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</si>
  <si>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</si>
  <si>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</si>
  <si>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</si>
  <si>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</si>
  <si>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</si>
  <si>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</si>
  <si>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</si>
  <si>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</si>
  <si>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</si>
  <si>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</si>
  <si>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</si>
  <si>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</si>
  <si>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</si>
  <si>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</si>
  <si>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</si>
  <si>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</si>
  <si>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</si>
  <si>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</si>
  <si>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</si>
  <si>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</si>
  <si>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</si>
  <si>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</si>
  <si>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</si>
  <si>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</si>
  <si>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</si>
  <si>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</si>
  <si>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</si>
  <si>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</si>
  <si>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</si>
  <si>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</si>
  <si>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</si>
  <si>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</si>
  <si>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</si>
  <si>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</si>
  <si>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</si>
  <si>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</si>
  <si>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</si>
  <si>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</si>
  <si>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</si>
  <si>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</si>
  <si>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</si>
  <si>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</si>
  <si>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</si>
  <si>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</si>
  <si>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</si>
  <si>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</si>
  <si>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</si>
  <si>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</si>
  <si>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</si>
  <si>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</si>
  <si>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</si>
  <si>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</si>
  <si>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</si>
  <si>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</si>
  <si>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</si>
  <si>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</si>
  <si>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</si>
  <si>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</si>
  <si>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</si>
  <si>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</si>
  <si>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</si>
  <si>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</si>
  <si>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</si>
  <si>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</si>
  <si>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</si>
  <si>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</si>
  <si>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</si>
  <si>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</si>
  <si>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</si>
  <si>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</si>
  <si>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</si>
  <si>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</si>
  <si>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</si>
  <si>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</si>
  <si>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</si>
  <si>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</si>
  <si>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</si>
  <si>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</si>
  <si>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</si>
  <si>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</si>
  <si>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</si>
  <si>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</si>
  <si>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</si>
  <si>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</si>
  <si>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</si>
  <si>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</si>
  <si>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</si>
  <si>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</si>
  <si>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</si>
  <si>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</si>
  <si>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</si>
  <si>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</si>
  <si>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</si>
  <si>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</si>
  <si>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</si>
  <si>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</si>
  <si>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</si>
  <si>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</si>
  <si>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</si>
  <si>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</si>
  <si>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</si>
  <si>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</si>
  <si>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</si>
  <si>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</si>
  <si>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</si>
  <si>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</si>
  <si>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</si>
  <si>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</si>
  <si>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</si>
  <si>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</si>
  <si>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</si>
  <si>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</si>
  <si>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</si>
  <si>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</si>
  <si>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</si>
  <si>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</si>
  <si>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</si>
  <si>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</si>
  <si>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</si>
  <si>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</si>
  <si>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</si>
  <si>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</si>
  <si>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</si>
  <si>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</si>
  <si>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</si>
  <si>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</si>
  <si>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</si>
  <si>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</si>
  <si>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</si>
  <si>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</si>
  <si>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</si>
  <si>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</si>
  <si>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</si>
  <si>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</si>
  <si>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</si>
  <si>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</si>
  <si>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</si>
  <si>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</si>
  <si>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</si>
  <si>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</si>
  <si>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</si>
  <si>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</si>
  <si>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</si>
  <si>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</si>
  <si>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</si>
  <si>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</si>
  <si>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</si>
  <si>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</si>
  <si>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</si>
  <si>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</si>
  <si>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</si>
  <si>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</si>
  <si>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</si>
  <si>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</si>
  <si>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</si>
  <si>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</si>
  <si>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</si>
  <si>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</si>
  <si>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</si>
  <si>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</si>
  <si>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</si>
  <si>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</si>
  <si>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</si>
  <si>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</si>
  <si>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</si>
  <si>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</si>
  <si>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</si>
  <si>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</si>
  <si>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</si>
  <si>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</si>
  <si>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</si>
  <si>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</si>
  <si>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</si>
  <si>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</si>
  <si>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</si>
  <si>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</si>
  <si>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</si>
  <si>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</si>
  <si>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</si>
  <si>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</si>
  <si>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</si>
  <si>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</si>
  <si>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</si>
  <si>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</si>
  <si>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</si>
  <si>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</si>
  <si>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</si>
  <si>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</si>
  <si>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</si>
  <si>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</si>
  <si>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</si>
  <si>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</si>
  <si>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</si>
  <si>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</si>
  <si>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</si>
  <si>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</si>
  <si>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</si>
  <si>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</si>
  <si>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</si>
  <si>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</si>
  <si>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</si>
  <si>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</si>
  <si>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</si>
  <si>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</si>
  <si>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</si>
  <si>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</si>
  <si>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</si>
  <si>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</si>
  <si>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</si>
  <si>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</si>
  <si>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</si>
  <si>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</si>
  <si>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</si>
  <si>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</si>
  <si>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</si>
  <si>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</si>
  <si>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</si>
  <si>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</si>
  <si>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</si>
  <si>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</si>
  <si>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</si>
  <si>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</si>
  <si>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</si>
  <si>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</si>
  <si>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</si>
  <si>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</si>
  <si>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</si>
  <si>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</si>
  <si>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</si>
  <si>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</si>
  <si>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</si>
  <si>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</si>
  <si>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</si>
  <si>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</si>
  <si>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</si>
  <si>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</si>
  <si>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</si>
  <si>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</si>
  <si>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</si>
  <si>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</si>
  <si>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</si>
  <si>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</si>
  <si>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</si>
  <si>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</si>
  <si>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</si>
  <si>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</si>
  <si>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</si>
  <si>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</si>
  <si>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</si>
  <si>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</si>
  <si>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</si>
  <si>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</si>
  <si>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</si>
  <si>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</si>
  <si>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</si>
  <si>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</si>
  <si>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</si>
  <si>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</si>
  <si>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</si>
  <si>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</si>
  <si>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</si>
  <si>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</si>
  <si>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</si>
  <si>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</si>
  <si>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</si>
  <si>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</si>
  <si>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</si>
  <si>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</si>
  <si>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</si>
  <si>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</si>
  <si>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</si>
  <si>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</si>
  <si>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</si>
  <si>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</si>
  <si>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</si>
  <si>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</si>
  <si>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</si>
  <si>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</si>
  <si>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</si>
  <si>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</si>
  <si>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</si>
  <si>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</si>
  <si>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</si>
  <si>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</si>
  <si>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</si>
  <si>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</si>
  <si>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</si>
  <si>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</si>
  <si>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</si>
  <si>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</si>
  <si>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</si>
  <si>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</si>
  <si>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</si>
  <si>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</si>
  <si>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</si>
  <si>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</si>
  <si>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</si>
  <si>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</si>
  <si>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</si>
  <si>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</si>
  <si>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</si>
  <si>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</si>
  <si>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</si>
  <si>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</si>
  <si>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</si>
  <si>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</si>
  <si>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</si>
  <si>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</si>
  <si>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</si>
  <si>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</si>
  <si>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</si>
  <si>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</si>
  <si>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</si>
  <si>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</si>
  <si>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</si>
  <si>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</si>
  <si>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</si>
  <si>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</si>
  <si>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</si>
  <si>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</si>
  <si>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</si>
  <si>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</si>
  <si>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</si>
  <si>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</si>
  <si>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</si>
  <si>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</si>
  <si>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</si>
  <si>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</si>
  <si>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</si>
  <si>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</si>
  <si>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</si>
  <si>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</si>
  <si>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</si>
  <si>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</si>
  <si>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</si>
  <si>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</si>
  <si>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</si>
  <si>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</si>
  <si>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</si>
  <si>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</si>
  <si>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</si>
  <si>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</si>
  <si>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</si>
  <si>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</si>
  <si>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</si>
  <si>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</si>
  <si>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</si>
  <si>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</si>
  <si>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</si>
  <si>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</si>
  <si>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</si>
  <si>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</si>
  <si>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</si>
  <si>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</si>
  <si>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</si>
  <si>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</si>
  <si>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</si>
  <si>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</si>
  <si>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</si>
  <si>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</si>
  <si>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</si>
  <si>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</si>
  <si>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</si>
  <si>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</si>
  <si>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</si>
  <si>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</si>
  <si>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</si>
  <si>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</si>
  <si>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</si>
  <si>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</si>
  <si>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</si>
  <si>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</si>
  <si>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</si>
  <si>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</si>
  <si>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</si>
  <si>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</si>
  <si>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</si>
  <si>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</si>
  <si>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</si>
  <si>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</si>
  <si>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</si>
  <si>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</si>
  <si>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</si>
  <si>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</si>
  <si>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</si>
  <si>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</si>
  <si>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</si>
  <si>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</si>
  <si>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</si>
  <si>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</si>
  <si>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</si>
  <si>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</si>
  <si>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</si>
  <si>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</si>
  <si>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</si>
  <si>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</si>
  <si>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</si>
  <si>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</si>
  <si>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</si>
  <si>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</si>
  <si>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</si>
  <si>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</si>
  <si>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</si>
  <si>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</si>
  <si>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</si>
  <si>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</si>
  <si>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</si>
  <si>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</si>
  <si>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</si>
  <si>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</si>
  <si>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</si>
  <si>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</si>
  <si>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</si>
  <si>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</si>
  <si>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</si>
  <si>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</si>
  <si>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</si>
  <si>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</si>
  <si>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</si>
  <si>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</si>
  <si>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</si>
  <si>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</si>
  <si>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</si>
  <si>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</si>
  <si>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</si>
  <si>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</si>
  <si>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</si>
  <si>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</si>
  <si>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</si>
  <si>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</si>
  <si>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</si>
  <si>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</si>
  <si>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</si>
  <si>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</si>
  <si>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</si>
  <si>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</si>
  <si>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</si>
  <si>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</si>
  <si>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</si>
  <si>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</si>
  <si>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</si>
  <si>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</si>
  <si>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</si>
  <si>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</si>
  <si>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</si>
  <si>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</si>
  <si>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</si>
  <si>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</si>
  <si>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</si>
  <si>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</si>
  <si>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</si>
  <si>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</si>
  <si>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</si>
  <si>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</si>
  <si>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</si>
  <si>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</si>
  <si>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</si>
  <si>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</si>
  <si>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</si>
  <si>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</si>
  <si>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</si>
  <si>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</si>
  <si>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</si>
  <si>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</si>
  <si>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</si>
  <si>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</si>
  <si>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</si>
  <si>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</si>
  <si>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</si>
  <si>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</si>
  <si>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</si>
  <si>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</si>
  <si>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</si>
  <si>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</si>
  <si>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</si>
  <si>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</si>
  <si>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</si>
  <si>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</si>
  <si>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</si>
  <si>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</si>
  <si>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</si>
  <si>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</si>
  <si>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</si>
  <si>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</si>
  <si>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</si>
  <si>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</si>
  <si>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</si>
  <si>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</si>
  <si>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</si>
  <si>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</si>
  <si>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</si>
  <si>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</si>
  <si>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</si>
  <si>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</si>
  <si>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</si>
  <si>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</si>
  <si>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</si>
  <si>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</si>
  <si>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</si>
  <si>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</si>
  <si>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</si>
  <si>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</si>
  <si>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</si>
  <si>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</si>
  <si>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</si>
  <si>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</si>
  <si>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</si>
  <si>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</si>
  <si>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</si>
  <si>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</si>
  <si>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</si>
  <si>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</si>
  <si>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</si>
  <si>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</si>
  <si>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</si>
  <si>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</si>
  <si>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</si>
  <si>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</si>
  <si>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</si>
  <si>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</si>
  <si>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</si>
  <si>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</si>
  <si>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</si>
  <si>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</si>
  <si>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</si>
  <si>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</si>
  <si>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</si>
  <si>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</si>
  <si>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</si>
  <si>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</si>
  <si>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</si>
  <si>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</si>
  <si>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</si>
  <si>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</si>
  <si>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</si>
  <si>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</si>
  <si>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</si>
  <si>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</si>
  <si>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</si>
  <si>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</si>
  <si>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</si>
  <si>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</si>
  <si>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</si>
  <si>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</si>
  <si>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</si>
  <si>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</si>
  <si>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</si>
  <si>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</si>
  <si>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</si>
  <si>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</si>
  <si>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</si>
  <si>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</si>
  <si>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</si>
  <si>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</si>
  <si>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</si>
  <si>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</si>
  <si>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</si>
  <si>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</si>
  <si>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</si>
  <si>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</si>
  <si>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</si>
  <si>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</si>
  <si>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</si>
  <si>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</si>
  <si>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</si>
  <si>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</si>
  <si>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</si>
  <si>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</si>
  <si>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</si>
  <si>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</si>
  <si>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</si>
  <si>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</si>
  <si>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</si>
  <si>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</si>
  <si>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</si>
  <si>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</si>
  <si>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</si>
  <si>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</si>
  <si>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</si>
  <si>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</si>
  <si>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</si>
  <si>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</si>
  <si>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</si>
  <si>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</si>
  <si>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</si>
  <si>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</si>
  <si>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</si>
  <si>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</si>
  <si>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</si>
  <si>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</si>
  <si>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</si>
  <si>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</si>
  <si>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</si>
  <si>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</si>
  <si>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</si>
  <si>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</si>
  <si>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</si>
  <si>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</si>
  <si>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</si>
  <si>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</si>
  <si>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</si>
  <si>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</si>
  <si>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</si>
  <si>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</si>
  <si>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</si>
  <si>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</si>
  <si>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</si>
  <si>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</si>
  <si>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</si>
  <si>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</si>
  <si>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</si>
  <si>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</si>
  <si>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</si>
  <si>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</si>
  <si>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</si>
  <si>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</si>
  <si>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</si>
  <si>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</si>
  <si>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</si>
  <si>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</si>
  <si>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</si>
  <si>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</si>
  <si>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</si>
  <si>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</si>
  <si>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</si>
  <si>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</si>
  <si>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</si>
  <si>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</si>
  <si>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</si>
  <si>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</si>
  <si>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</si>
  <si>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</si>
  <si>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</si>
  <si>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</si>
  <si>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</si>
  <si>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</si>
  <si>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</si>
  <si>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</si>
  <si>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</si>
  <si>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</si>
  <si>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</si>
  <si>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</si>
  <si>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</si>
  <si>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</si>
  <si>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</si>
  <si>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</si>
  <si>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</si>
  <si>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</si>
  <si>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</si>
  <si>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</si>
  <si>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</si>
  <si>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</si>
  <si>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</si>
  <si>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</si>
  <si>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</si>
  <si>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</si>
  <si>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</si>
  <si>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</si>
  <si>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</si>
  <si>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</si>
  <si>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</si>
  <si>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</si>
  <si>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</si>
  <si>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</si>
  <si>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</si>
  <si>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</si>
  <si>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</si>
  <si>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</si>
  <si>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</si>
  <si>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</si>
  <si>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</si>
  <si>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</si>
  <si>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</si>
  <si>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</si>
  <si>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</si>
  <si>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</si>
  <si>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</si>
  <si>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</si>
  <si>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</si>
  <si>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</si>
  <si>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</si>
  <si>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</si>
  <si>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</si>
  <si>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</si>
  <si>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</si>
  <si>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</si>
  <si>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</si>
  <si>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</si>
  <si>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</si>
  <si>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</si>
  <si>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</si>
  <si>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</si>
  <si>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</si>
  <si>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</si>
  <si>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</si>
  <si>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</si>
  <si>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</si>
  <si>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</si>
  <si>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</si>
  <si>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</si>
  <si>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</si>
  <si>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</si>
  <si>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</si>
  <si>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</si>
  <si>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</si>
  <si>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</si>
  <si>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</si>
  <si>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</si>
  <si>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</si>
  <si>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</si>
  <si>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</si>
  <si>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</si>
  <si>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</si>
  <si>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</si>
  <si>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</si>
  <si>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</si>
  <si>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</si>
  <si>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</si>
  <si>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</si>
  <si>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</si>
  <si>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</si>
  <si>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</si>
  <si>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</si>
  <si>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</si>
  <si>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</si>
  <si>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</si>
  <si>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</si>
  <si>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</si>
  <si>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</si>
  <si>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</si>
  <si>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</si>
  <si>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</si>
  <si>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</si>
  <si>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</si>
  <si>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</si>
  <si>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</si>
  <si>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</si>
  <si>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</si>
  <si>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</si>
  <si>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</si>
  <si>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</si>
  <si>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</si>
  <si>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</si>
  <si>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</si>
  <si>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</si>
  <si>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</si>
  <si>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</si>
  <si>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</si>
  <si>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</si>
  <si>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</si>
  <si>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</si>
  <si>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</si>
  <si>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</si>
  <si>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</si>
  <si>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</si>
  <si>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</si>
  <si>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</si>
  <si>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</si>
  <si>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</si>
  <si>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</si>
  <si>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</si>
  <si>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</si>
  <si>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</si>
  <si>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</si>
  <si>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</si>
  <si>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</si>
  <si>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</si>
  <si>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</si>
  <si>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</si>
  <si>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</si>
  <si>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</si>
  <si>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</si>
  <si>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</si>
  <si>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</si>
  <si>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</si>
  <si>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</si>
  <si>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</si>
  <si>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</si>
  <si>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</si>
  <si>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</si>
  <si>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</si>
  <si>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</si>
  <si>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</si>
  <si>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</si>
  <si>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</si>
  <si>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</si>
  <si>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</si>
  <si>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</si>
  <si>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</si>
  <si>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</si>
  <si>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</si>
  <si>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</si>
  <si>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</si>
  <si>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</si>
  <si>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</si>
  <si>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</si>
  <si>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</si>
  <si>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</si>
  <si>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</si>
  <si>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</si>
  <si>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</si>
  <si>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</si>
  <si>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</si>
  <si>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</si>
  <si>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</si>
  <si>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</si>
  <si>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</si>
  <si>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</si>
  <si>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</si>
  <si>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</si>
  <si>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</si>
  <si>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</si>
  <si>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</si>
  <si>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</si>
  <si>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</si>
  <si>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</si>
  <si>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</si>
  <si>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</si>
  <si>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</si>
  <si>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</si>
  <si>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</si>
  <si>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</si>
  <si>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</si>
  <si>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</si>
  <si>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</si>
  <si>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</si>
  <si>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</si>
  <si>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</si>
  <si>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</si>
  <si>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</si>
  <si>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</si>
  <si>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</si>
  <si>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</si>
  <si>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</si>
  <si>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</si>
  <si>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</si>
  <si>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</si>
  <si>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</si>
  <si>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</si>
  <si>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</si>
  <si>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</si>
  <si>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</si>
  <si>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</si>
  <si>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</si>
  <si>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</si>
  <si>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</si>
  <si>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</si>
  <si>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</si>
  <si>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</si>
  <si>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</si>
  <si>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</si>
  <si>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</si>
  <si>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</si>
  <si>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</si>
  <si>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</si>
  <si>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</si>
  <si>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</si>
  <si>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</si>
  <si>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</si>
  <si>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</si>
  <si>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</si>
  <si>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</si>
  <si>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</si>
  <si>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</si>
  <si>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</si>
  <si>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</si>
  <si>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</si>
  <si>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</si>
  <si>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</si>
  <si>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</si>
  <si>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</si>
  <si>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</si>
  <si>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</si>
  <si>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</si>
  <si>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</si>
  <si>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</si>
  <si>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</si>
  <si>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</si>
  <si>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</si>
  <si>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</si>
  <si>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</si>
  <si>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</si>
  <si>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</si>
  <si>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</si>
  <si>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</si>
  <si>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</si>
  <si>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</si>
  <si>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</si>
  <si>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</si>
  <si>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</si>
  <si>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</si>
  <si>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</si>
  <si>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</si>
  <si>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</si>
  <si>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</si>
  <si>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</si>
  <si>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</si>
  <si>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</si>
  <si>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</si>
  <si>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</si>
  <si>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</si>
  <si>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</si>
  <si>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</si>
  <si>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</si>
  <si>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</si>
  <si>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</si>
  <si>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</si>
  <si>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</si>
  <si>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</si>
  <si>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</si>
  <si>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</si>
  <si>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</si>
  <si>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</si>
  <si>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</si>
  <si>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</si>
  <si>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</si>
  <si>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</si>
  <si>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</si>
  <si>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</si>
  <si>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</si>
  <si>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</si>
  <si>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</si>
  <si>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</si>
  <si>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</si>
  <si>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</si>
  <si>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</si>
  <si>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</si>
  <si>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</si>
  <si>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</si>
  <si>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</si>
  <si>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</si>
  <si>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</si>
  <si>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</si>
  <si>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</si>
  <si>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</si>
  <si>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</si>
  <si>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</si>
  <si>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</si>
  <si>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</si>
  <si>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</si>
  <si>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</si>
  <si>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</si>
  <si>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</si>
  <si>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</si>
  <si>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</si>
  <si>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</si>
  <si>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</si>
  <si>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</si>
  <si>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</si>
  <si>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</si>
  <si>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</si>
  <si>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</si>
  <si>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</si>
  <si>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</si>
  <si>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</si>
  <si>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</si>
  <si>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</si>
  <si>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</si>
  <si>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</si>
  <si>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</si>
  <si>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</si>
  <si>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</si>
  <si>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</si>
  <si>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</si>
  <si>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</si>
  <si>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</si>
  <si>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</si>
  <si>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</si>
  <si>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</si>
  <si>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</si>
  <si>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</si>
  <si>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</si>
  <si>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</si>
  <si>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</si>
  <si>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</si>
  <si>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</si>
  <si>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</si>
  <si>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</si>
  <si>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</si>
  <si>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</si>
  <si>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</si>
  <si>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</si>
  <si>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</si>
  <si>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</si>
  <si>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</si>
  <si>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</si>
  <si>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</si>
  <si>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</si>
  <si>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</si>
  <si>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</si>
  <si>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</si>
  <si>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</si>
  <si>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</si>
  <si>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</si>
  <si>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</si>
  <si>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</si>
  <si>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</si>
  <si>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</si>
  <si>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</si>
  <si>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</si>
  <si>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</si>
  <si>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</si>
  <si>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</si>
  <si>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</si>
  <si>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</si>
  <si>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</si>
  <si>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</si>
  <si>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</si>
  <si>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</si>
  <si>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</si>
  <si>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</si>
  <si>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</si>
  <si>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</si>
  <si>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</si>
  <si>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</si>
  <si>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</si>
  <si>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</si>
  <si>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</si>
  <si>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</si>
  <si>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</si>
  <si>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</si>
  <si>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</si>
  <si>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</si>
  <si>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</si>
  <si>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</si>
  <si>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</si>
  <si>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</si>
  <si>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</si>
  <si>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</si>
  <si>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</si>
  <si>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</si>
  <si>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</si>
  <si>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</si>
  <si>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</si>
  <si>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</si>
  <si>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</si>
  <si>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</si>
  <si>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</si>
  <si>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</si>
  <si>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</si>
  <si>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</si>
  <si>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</si>
  <si>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</si>
  <si>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</si>
  <si>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</si>
  <si>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</si>
  <si>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</si>
  <si>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</si>
  <si>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</si>
  <si>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</si>
  <si>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</si>
  <si>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</si>
  <si>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</si>
  <si>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</si>
  <si>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</si>
  <si>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</si>
  <si>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</si>
  <si>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</si>
  <si>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</si>
  <si>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</si>
  <si>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</si>
  <si>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</si>
  <si>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</si>
  <si>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</si>
  <si>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</si>
  <si>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</si>
  <si>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</si>
  <si>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</si>
  <si>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</si>
  <si>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</si>
  <si>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</si>
  <si>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</si>
  <si>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</si>
  <si>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</si>
  <si>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</si>
  <si>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</si>
  <si>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</si>
  <si>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</si>
  <si>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</si>
  <si>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</si>
  <si>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</si>
  <si>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</si>
  <si>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</si>
  <si>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</si>
  <si>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</si>
  <si>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</si>
  <si>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</si>
  <si>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</si>
  <si>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</si>
  <si>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</si>
  <si>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</si>
  <si>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</si>
  <si>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</si>
  <si>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</si>
  <si>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</si>
  <si>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</si>
  <si>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</si>
  <si>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</si>
  <si>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</si>
  <si>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</si>
  <si>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</si>
  <si>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</si>
  <si>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</si>
  <si>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</si>
  <si>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</si>
  <si>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</si>
  <si>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</si>
  <si>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</si>
  <si>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</si>
  <si>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</si>
  <si>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</si>
  <si>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</si>
  <si>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</si>
  <si>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</si>
  <si>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</si>
  <si>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</si>
  <si>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</si>
  <si>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</si>
  <si>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</si>
  <si>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</si>
  <si>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</si>
  <si>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</si>
  <si>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</si>
  <si>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</si>
  <si>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</si>
  <si>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</si>
  <si>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</si>
  <si>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</si>
  <si>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</si>
  <si>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</si>
  <si>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</si>
  <si>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</si>
  <si>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</si>
  <si>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</si>
  <si>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</si>
  <si>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</si>
  <si>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</si>
  <si>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</si>
  <si>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</si>
  <si>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</si>
  <si>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</si>
  <si>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</si>
  <si>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</si>
  <si>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</si>
  <si>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</si>
  <si>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</si>
  <si>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</si>
  <si>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</si>
  <si>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</si>
  <si>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</si>
  <si>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</si>
  <si>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</si>
  <si>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</si>
  <si>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</si>
  <si>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</si>
  <si>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</si>
  <si>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</si>
  <si>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</si>
  <si>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</si>
  <si>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</si>
  <si>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</si>
  <si>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</si>
  <si>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</si>
  <si>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</si>
  <si>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</si>
  <si>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</si>
  <si>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</si>
  <si>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</si>
  <si>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</si>
  <si>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</si>
  <si>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</si>
  <si>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</si>
  <si>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</si>
  <si>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</si>
  <si>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</si>
  <si>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</si>
  <si>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</si>
  <si>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</si>
  <si>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</si>
  <si>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</si>
  <si>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</si>
  <si>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</si>
  <si>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</si>
  <si>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</si>
  <si>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</si>
  <si>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</si>
  <si>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</si>
  <si>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</si>
  <si>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</si>
  <si>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</si>
  <si>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</si>
  <si>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</si>
  <si>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</si>
  <si>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</si>
  <si>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</si>
  <si>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</si>
  <si>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</si>
  <si>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</si>
  <si>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</si>
  <si>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</si>
  <si>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</si>
  <si>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</si>
  <si>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</si>
  <si>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</si>
  <si>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</si>
  <si>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</si>
  <si>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</si>
  <si>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</si>
  <si>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</si>
  <si>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</si>
  <si>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</si>
  <si>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</si>
  <si>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</si>
  <si>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</si>
  <si>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</si>
  <si>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</si>
  <si>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</si>
  <si>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</si>
  <si>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</si>
  <si>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</si>
  <si>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</si>
  <si>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</si>
  <si>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</si>
  <si>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</si>
  <si>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</si>
  <si>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</si>
  <si>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</si>
  <si>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</si>
  <si>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</si>
  <si>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</si>
  <si>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</si>
  <si>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</si>
  <si>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</si>
  <si>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</si>
  <si>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</si>
  <si>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</si>
  <si>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</si>
  <si>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</si>
  <si>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</si>
  <si>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</si>
  <si>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</si>
  <si>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</si>
  <si>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</si>
  <si>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</si>
  <si>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</si>
  <si>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</si>
  <si>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</si>
  <si>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</si>
  <si>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</si>
  <si>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</si>
  <si>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</si>
  <si>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</si>
  <si>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</si>
  <si>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</si>
  <si>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</si>
  <si>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</si>
  <si>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</si>
  <si>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</si>
  <si>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</si>
  <si>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</si>
  <si>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</si>
  <si>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</si>
  <si>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</si>
  <si>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</si>
  <si>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</si>
  <si>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</si>
  <si>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</si>
  <si>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</si>
  <si>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</si>
  <si>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</si>
  <si>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</si>
  <si>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</si>
  <si>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</si>
  <si>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</si>
  <si>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</si>
  <si>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</si>
  <si>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</si>
  <si>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</si>
  <si>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</si>
  <si>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</si>
  <si>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</si>
  <si>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</si>
  <si>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</si>
  <si>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</si>
  <si>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</si>
  <si>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</si>
  <si>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</si>
  <si>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</si>
  <si>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</si>
  <si>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</si>
  <si>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</si>
  <si>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</si>
  <si>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</si>
  <si>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</si>
  <si>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</si>
  <si>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</si>
  <si>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</si>
  <si>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</si>
  <si>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</si>
  <si>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</si>
  <si>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</si>
  <si>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</si>
  <si>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</si>
  <si>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</si>
  <si>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</si>
  <si>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</si>
  <si>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</si>
  <si>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</si>
  <si>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</si>
  <si>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</si>
  <si>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</si>
  <si>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</si>
  <si>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</si>
  <si>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</si>
  <si>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</si>
  <si>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</si>
  <si>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</si>
  <si>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</si>
  <si>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</si>
  <si>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</si>
  <si>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</si>
  <si>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</si>
  <si>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</si>
  <si>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</si>
  <si>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</si>
  <si>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</si>
  <si>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</si>
  <si>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</si>
  <si>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</si>
  <si>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</si>
  <si>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</si>
  <si>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</si>
  <si>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</si>
  <si>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</si>
  <si>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</si>
  <si>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</si>
  <si>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</si>
  <si>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</si>
  <si>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</si>
  <si>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</si>
  <si>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</si>
  <si>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</si>
  <si>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</si>
  <si>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</si>
  <si>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</si>
  <si>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</si>
  <si>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</si>
  <si>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</si>
  <si>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</si>
  <si>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</si>
  <si>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</si>
  <si>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</si>
  <si>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</si>
  <si>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</si>
  <si>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</si>
  <si>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</si>
  <si>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</si>
  <si>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</si>
  <si>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</si>
  <si>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</si>
  <si>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</si>
  <si>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</si>
  <si>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</si>
  <si>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</si>
  <si>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</si>
  <si>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</si>
  <si>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</si>
  <si>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</si>
  <si>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</si>
  <si>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</si>
  <si>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</si>
  <si>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</si>
  <si>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</si>
  <si>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</si>
  <si>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</si>
  <si>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</si>
  <si>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</si>
  <si>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</si>
  <si>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</si>
  <si>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</si>
  <si>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</si>
  <si>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</si>
  <si>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</si>
  <si>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</si>
  <si>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</si>
  <si>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</si>
  <si>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</si>
  <si>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</si>
  <si>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</si>
  <si>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</si>
  <si>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</si>
  <si>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</si>
  <si>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</si>
  <si>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</si>
  <si>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</si>
  <si>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</si>
  <si>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</si>
  <si>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</si>
  <si>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</si>
  <si>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</si>
  <si>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</si>
  <si>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</si>
  <si>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</si>
  <si>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</si>
  <si>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</si>
  <si>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</si>
  <si>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</si>
  <si>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</si>
  <si>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</si>
  <si>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</si>
  <si>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</si>
  <si>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</si>
  <si>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</si>
  <si>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</si>
  <si>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</si>
  <si>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</si>
  <si>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</si>
  <si>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</si>
  <si>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</si>
  <si>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</si>
  <si>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</si>
  <si>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</si>
  <si>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</si>
  <si>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</si>
  <si>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</si>
  <si>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</si>
  <si>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</si>
  <si>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</si>
  <si>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</si>
  <si>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</si>
  <si>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</si>
  <si>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</si>
  <si>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</si>
  <si>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</si>
  <si>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</si>
  <si>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</si>
  <si>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</si>
  <si>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</si>
  <si>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</si>
  <si>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</si>
  <si>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</si>
  <si>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</si>
  <si>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</si>
  <si>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</si>
  <si>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</si>
  <si>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</si>
  <si>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</si>
  <si>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</si>
  <si>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</si>
  <si>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</si>
  <si>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</si>
  <si>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</si>
  <si>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</si>
  <si>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</si>
  <si>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</si>
  <si>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</si>
  <si>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</si>
  <si>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</si>
  <si>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</si>
  <si>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</si>
  <si>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</si>
  <si>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</si>
  <si>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</si>
  <si>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</si>
  <si>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</si>
  <si>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</si>
  <si>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</si>
  <si>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</si>
  <si>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</si>
  <si>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</si>
  <si>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</si>
  <si>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</si>
  <si>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</si>
  <si>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</si>
  <si>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</si>
  <si>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</si>
  <si>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</si>
  <si>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</si>
  <si>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</si>
  <si>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</si>
  <si>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</si>
  <si>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</si>
  <si>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</si>
  <si>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</si>
  <si>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</si>
  <si>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</si>
  <si>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</si>
  <si>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</si>
  <si>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</si>
  <si>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</si>
  <si>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</si>
  <si>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</si>
  <si>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</si>
  <si>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</si>
  <si>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</si>
  <si>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</si>
  <si>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</si>
  <si>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</si>
  <si>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</si>
  <si>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</si>
  <si>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</si>
  <si>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</si>
  <si>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</si>
  <si>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</si>
  <si>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</si>
  <si>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</si>
  <si>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</si>
  <si>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</si>
  <si>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</si>
  <si>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</si>
  <si>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</si>
  <si>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</si>
  <si>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</si>
  <si>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</si>
  <si>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</si>
  <si>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</si>
  <si>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</si>
  <si>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</si>
  <si>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</si>
  <si>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</si>
  <si>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</si>
  <si>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</si>
  <si>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</si>
  <si>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</si>
  <si>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</si>
  <si>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</si>
  <si>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</si>
  <si>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</si>
  <si>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</si>
  <si>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</si>
  <si>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</si>
  <si>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</si>
  <si>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</si>
  <si>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</si>
  <si>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</si>
  <si>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</si>
  <si>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</si>
  <si>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</si>
  <si>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</si>
  <si>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</si>
  <si>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</si>
  <si>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</si>
  <si>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</si>
  <si>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</si>
  <si>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</si>
  <si>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</si>
  <si>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</si>
  <si>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</si>
  <si>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</si>
  <si>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</si>
  <si>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</si>
  <si>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</si>
  <si>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</si>
  <si>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</si>
  <si>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</si>
  <si>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</si>
  <si>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</si>
  <si>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</si>
  <si>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</si>
  <si>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</si>
  <si>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</si>
  <si>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</si>
  <si>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</si>
  <si>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</si>
  <si>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</si>
  <si>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</si>
  <si>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</si>
  <si>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</si>
  <si>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</si>
  <si>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</si>
  <si>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</si>
  <si>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</si>
  <si>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</si>
  <si>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</si>
  <si>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</si>
  <si>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</si>
  <si>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</si>
  <si>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</si>
  <si>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</si>
  <si>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</si>
  <si>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</si>
  <si>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</si>
  <si>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</si>
  <si>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</si>
  <si>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</si>
  <si>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</si>
  <si>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</si>
  <si>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</si>
  <si>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</si>
  <si>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</si>
  <si>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</si>
  <si>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</si>
  <si>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</si>
  <si>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</si>
  <si>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</si>
  <si>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</si>
  <si>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</si>
  <si>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</si>
  <si>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</si>
  <si>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</si>
  <si>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</si>
  <si>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</si>
  <si>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</si>
  <si>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</si>
  <si>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</si>
  <si>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</si>
  <si>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</si>
  <si>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</si>
  <si>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</si>
  <si>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</si>
  <si>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</si>
  <si>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</si>
  <si>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</si>
  <si>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</si>
  <si>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</si>
  <si>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</si>
  <si>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</si>
  <si>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</si>
  <si>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</si>
  <si>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</si>
  <si>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</si>
  <si>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</si>
  <si>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</si>
  <si>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</si>
  <si>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</si>
  <si>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</si>
  <si>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</si>
  <si>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</si>
  <si>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</si>
  <si>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</si>
  <si>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</si>
  <si>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</si>
  <si>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</si>
  <si>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</si>
  <si>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</si>
  <si>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</si>
  <si>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</si>
  <si>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</si>
  <si>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</si>
  <si>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</si>
  <si>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</si>
  <si>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</si>
  <si>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</si>
  <si>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</si>
  <si>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</si>
  <si>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</si>
  <si>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</si>
  <si>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</si>
  <si>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</si>
  <si>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</si>
  <si>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</si>
  <si>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</si>
  <si>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</si>
  <si>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</si>
  <si>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</si>
  <si>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</si>
  <si>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</si>
  <si>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</si>
  <si>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</si>
  <si>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</si>
  <si>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</si>
  <si>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</si>
  <si>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</si>
  <si>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</si>
  <si>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</si>
  <si>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</si>
  <si>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</si>
  <si>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</si>
  <si>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</si>
  <si>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</si>
  <si>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</si>
  <si>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</si>
  <si>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</si>
  <si>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</si>
  <si>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</si>
  <si>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</si>
  <si>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</si>
  <si>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</si>
  <si>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</si>
  <si>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</si>
  <si>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</si>
  <si>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</si>
  <si>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</si>
  <si>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</si>
  <si>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</si>
  <si>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</si>
  <si>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</si>
  <si>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</si>
  <si>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</si>
  <si>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</si>
  <si>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</si>
  <si>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</si>
  <si>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</si>
  <si>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</si>
  <si>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</si>
  <si>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</si>
  <si>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</si>
  <si>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</si>
  <si>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</si>
  <si>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</si>
  <si>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</si>
  <si>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</si>
  <si>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</si>
  <si>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</si>
  <si>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</si>
  <si>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</si>
  <si>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</si>
  <si>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</si>
  <si>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</si>
  <si>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</si>
  <si>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</si>
  <si>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</si>
  <si>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</si>
  <si>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</si>
  <si>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</si>
  <si>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</si>
  <si>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</si>
  <si>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</si>
  <si>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</si>
  <si>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</si>
  <si>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</si>
  <si>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</si>
  <si>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</si>
  <si>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</si>
  <si>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</si>
  <si>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</si>
  <si>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</si>
  <si>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</si>
  <si>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</si>
  <si>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</si>
  <si>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</si>
  <si>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</si>
  <si>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</si>
  <si>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</si>
  <si>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</si>
  <si>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</si>
  <si>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</si>
  <si>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</si>
  <si>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</si>
  <si>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</si>
  <si>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</si>
  <si>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</si>
  <si>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</si>
  <si>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</si>
  <si>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</si>
  <si>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</si>
  <si>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</si>
  <si>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</si>
  <si>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</si>
  <si>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</si>
  <si>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</si>
  <si>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</si>
  <si>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</si>
  <si>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</si>
  <si>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</si>
  <si>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</si>
  <si>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</si>
  <si>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</si>
  <si>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</si>
  <si>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</si>
  <si>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</si>
  <si>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</si>
  <si>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</si>
  <si>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</si>
  <si>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</si>
  <si>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</si>
  <si>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</si>
  <si>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</si>
  <si>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</si>
  <si>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</si>
  <si>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</si>
  <si>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</si>
  <si>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</si>
  <si>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</si>
  <si>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</si>
  <si>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</si>
  <si>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</si>
  <si>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</si>
  <si>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</si>
  <si>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</si>
  <si>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</si>
  <si>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</si>
  <si>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</si>
  <si>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</si>
  <si>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</si>
  <si>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</si>
  <si>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</si>
  <si>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</si>
  <si>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</si>
  <si>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</si>
  <si>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</si>
  <si>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</si>
  <si>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</si>
  <si>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</si>
  <si>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</si>
  <si>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</si>
  <si>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</si>
  <si>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</si>
  <si>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</si>
  <si>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</si>
  <si>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</si>
  <si>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</si>
  <si>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</si>
  <si>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</si>
  <si>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</si>
  <si>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</si>
  <si>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</si>
  <si>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</si>
  <si>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</si>
  <si>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</si>
  <si>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</si>
  <si>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</si>
  <si>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</si>
  <si>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</si>
  <si>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</si>
  <si>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</si>
  <si>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</si>
  <si>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</si>
  <si>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</si>
  <si>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</si>
  <si>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</si>
  <si>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</si>
  <si>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</si>
  <si>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</si>
  <si>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</si>
  <si>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</si>
  <si>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</si>
  <si>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</si>
  <si>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</si>
  <si>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</si>
  <si>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</si>
  <si>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</si>
  <si>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</si>
  <si>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</si>
  <si>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</si>
  <si>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</si>
  <si>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</si>
  <si>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</si>
  <si>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</si>
  <si>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</si>
  <si>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</si>
  <si>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</si>
  <si>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</si>
  <si>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</si>
  <si>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</si>
  <si>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</si>
  <si>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</si>
  <si>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</si>
  <si>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</si>
  <si>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</si>
  <si>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</si>
  <si>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</si>
  <si>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</si>
  <si>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</si>
  <si>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</si>
  <si>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</si>
  <si>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</si>
  <si>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</si>
  <si>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</si>
  <si>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</si>
  <si>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</si>
  <si>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</si>
  <si>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</si>
  <si>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</si>
  <si>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</si>
  <si>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</si>
  <si>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</si>
  <si>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</si>
  <si>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</si>
  <si>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</si>
  <si>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</si>
  <si>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</si>
  <si>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</si>
  <si>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</si>
  <si>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</si>
  <si>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</si>
  <si>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</si>
  <si>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</si>
  <si>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</si>
  <si>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</si>
  <si>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</si>
  <si>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</si>
  <si>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</si>
  <si>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</si>
  <si>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</si>
  <si>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</si>
  <si>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</si>
  <si>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</si>
  <si>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</si>
  <si>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</si>
  <si>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</si>
  <si>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</si>
  <si>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</si>
  <si>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</si>
  <si>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</si>
  <si>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</si>
  <si>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</si>
  <si>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</si>
  <si>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</si>
  <si>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</si>
  <si>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</si>
  <si>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</si>
  <si>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</si>
  <si>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</si>
  <si>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</si>
  <si>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</si>
  <si>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</si>
  <si>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</si>
  <si>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</si>
  <si>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</si>
  <si>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</si>
  <si>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</si>
  <si>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</si>
  <si>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</si>
  <si>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</si>
  <si>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</si>
  <si>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</si>
  <si>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</si>
  <si>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</si>
  <si>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</si>
  <si>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</si>
  <si>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</si>
  <si>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</si>
  <si>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</si>
  <si>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</si>
  <si>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</si>
  <si>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</si>
  <si>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</si>
  <si>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</si>
  <si>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</si>
  <si>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</si>
  <si>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</si>
  <si>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</si>
  <si>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</si>
  <si>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</si>
  <si>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</si>
  <si>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</si>
  <si>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</si>
  <si>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</si>
  <si>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</si>
  <si>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</si>
  <si>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</si>
  <si>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</si>
  <si>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</si>
  <si>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</si>
  <si>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</si>
  <si>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</si>
  <si>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</si>
  <si>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</si>
  <si>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</si>
  <si>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</si>
  <si>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</si>
  <si>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</si>
  <si>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</si>
  <si>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</si>
  <si>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</si>
  <si>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</si>
  <si>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</si>
  <si>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</si>
  <si>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</si>
  <si>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</si>
  <si>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</si>
  <si>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</si>
  <si>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</si>
  <si>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</si>
  <si>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</si>
  <si>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</si>
  <si>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</si>
  <si>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</si>
  <si>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</si>
  <si>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</si>
  <si>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</si>
  <si>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</si>
  <si>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</si>
  <si>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</si>
  <si>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</si>
  <si>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</si>
  <si>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</si>
  <si>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</si>
  <si>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</si>
  <si>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</si>
  <si>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</si>
  <si>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</si>
  <si>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</si>
  <si>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</si>
  <si>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</si>
  <si>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</si>
  <si>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</si>
  <si>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</si>
  <si>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</si>
  <si>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</si>
  <si>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</si>
  <si>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</si>
  <si>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</si>
  <si>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</si>
  <si>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</si>
  <si>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</si>
  <si>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</si>
  <si>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</si>
  <si>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</si>
  <si>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</si>
  <si>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</si>
  <si>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</si>
  <si>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</si>
  <si>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</si>
  <si>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</si>
  <si>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</si>
  <si>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</si>
  <si>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</si>
  <si>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</si>
  <si>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</si>
  <si>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</si>
  <si>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</si>
  <si>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</si>
  <si>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</si>
  <si>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</si>
  <si>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</si>
  <si>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</si>
  <si>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</si>
  <si>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</si>
  <si>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</si>
  <si>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</si>
  <si>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</si>
  <si>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</si>
  <si>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</si>
  <si>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</si>
  <si>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</si>
  <si>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</si>
  <si>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</si>
  <si>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</si>
  <si>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</si>
  <si>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</si>
  <si>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</si>
  <si>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</si>
  <si>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</si>
  <si>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</si>
  <si>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</si>
  <si>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</si>
  <si>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</si>
  <si>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</si>
  <si>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</si>
  <si>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</si>
  <si>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</si>
  <si>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</si>
  <si>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</si>
  <si>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</si>
  <si>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</si>
  <si>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</si>
  <si>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</si>
  <si>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</si>
  <si>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</si>
  <si>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</si>
  <si>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</si>
  <si>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</si>
  <si>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</si>
  <si>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</si>
  <si>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</si>
  <si>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</si>
  <si>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</si>
  <si>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</si>
  <si>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</si>
  <si>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</si>
  <si>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</si>
  <si>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</si>
  <si>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</si>
  <si>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</si>
  <si>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</si>
  <si>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</si>
  <si>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</si>
  <si>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</si>
  <si>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</si>
  <si>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</si>
  <si>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</si>
  <si>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</si>
  <si>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</si>
  <si>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</si>
  <si>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</si>
  <si>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</si>
  <si>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</si>
  <si>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</si>
  <si>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</si>
  <si>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</si>
  <si>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</si>
  <si>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</si>
  <si>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</si>
  <si>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</si>
  <si>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</si>
  <si>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</si>
  <si>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</si>
  <si>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</si>
  <si>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</si>
  <si>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</si>
  <si>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</si>
  <si>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</si>
  <si>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</si>
  <si>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</si>
  <si>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</si>
  <si>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</si>
  <si>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</si>
  <si>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</si>
  <si>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</si>
  <si>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</si>
  <si>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</si>
  <si>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</si>
  <si>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</si>
  <si>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</si>
  <si>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</si>
  <si>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</si>
  <si>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</si>
  <si>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</si>
  <si>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</si>
  <si>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</si>
  <si>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</si>
  <si>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</si>
  <si>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</si>
  <si>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</si>
  <si>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</si>
  <si>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</si>
  <si>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</si>
  <si>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</si>
  <si>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</si>
  <si>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</si>
  <si>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</si>
  <si>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</si>
  <si>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</si>
  <si>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</si>
  <si>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</si>
  <si>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</si>
  <si>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</si>
  <si>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</si>
  <si>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</si>
  <si>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</si>
  <si>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</si>
  <si>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</si>
  <si>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</si>
  <si>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</si>
  <si>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</si>
  <si>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</si>
  <si>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</si>
  <si>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</si>
  <si>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</si>
  <si>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</si>
  <si>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</si>
  <si>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</si>
  <si>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</si>
  <si>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</si>
  <si>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</si>
  <si>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</si>
  <si>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</si>
  <si>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</si>
  <si>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</si>
  <si>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</si>
  <si>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</si>
  <si>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</si>
  <si>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</si>
  <si>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</si>
  <si>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</si>
  <si>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</si>
  <si>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</si>
  <si>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</si>
  <si>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</si>
  <si>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</si>
  <si>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</si>
  <si>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</si>
  <si>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</si>
  <si>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</si>
  <si>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</si>
  <si>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</si>
  <si>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</si>
  <si>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</si>
  <si>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</si>
  <si>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</si>
  <si>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</si>
  <si>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</si>
  <si>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</si>
  <si>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</si>
  <si>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</si>
  <si>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</si>
  <si>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</si>
  <si>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</si>
  <si>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</si>
  <si>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</si>
  <si>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</si>
  <si>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</si>
  <si>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</si>
  <si>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</si>
  <si>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</si>
  <si>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</si>
  <si>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</si>
  <si>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</si>
  <si>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</si>
  <si>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</si>
  <si>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</si>
  <si>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</si>
  <si>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</si>
  <si>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</si>
  <si>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</si>
  <si>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</si>
  <si>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</si>
  <si>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</si>
  <si>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</si>
  <si>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</si>
  <si>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</si>
  <si>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</si>
  <si>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</si>
  <si>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</si>
  <si>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</si>
  <si>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</si>
  <si>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</si>
  <si>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</si>
  <si>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</si>
  <si>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</si>
  <si>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</si>
  <si>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</si>
  <si>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</si>
  <si>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</si>
  <si>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</si>
  <si>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</si>
  <si>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</si>
  <si>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</si>
  <si>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</si>
  <si>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</si>
  <si>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</si>
  <si>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</si>
  <si>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</si>
  <si>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</si>
  <si>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</si>
  <si>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</si>
  <si>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</si>
  <si>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</si>
  <si>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</si>
  <si>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</si>
  <si>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</si>
  <si>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</si>
  <si>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</si>
  <si>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</si>
  <si>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</si>
  <si>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</si>
  <si>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</si>
  <si>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</si>
  <si>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</si>
  <si>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</si>
  <si>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</si>
  <si>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</si>
  <si>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</si>
  <si>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</si>
  <si>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</si>
  <si>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</si>
  <si>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</si>
  <si>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</si>
  <si>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</si>
  <si>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</si>
  <si>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</si>
  <si>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</si>
  <si>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</si>
  <si>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</si>
  <si>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</si>
  <si>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</si>
  <si>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</si>
  <si>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</si>
  <si>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</si>
  <si>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</si>
  <si>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</si>
  <si>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</si>
  <si>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</si>
  <si>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</si>
  <si>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</si>
  <si>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</si>
  <si>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</si>
  <si>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</si>
  <si>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</si>
  <si>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</si>
  <si>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</si>
  <si>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</si>
  <si>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</si>
  <si>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</si>
  <si>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</si>
  <si>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</si>
  <si>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</si>
  <si>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</si>
  <si>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</si>
  <si>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</si>
  <si>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</si>
  <si>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</si>
  <si>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</si>
  <si>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</si>
  <si>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</si>
  <si>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</si>
  <si>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</si>
  <si>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</si>
  <si>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</si>
  <si>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</si>
  <si>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</si>
  <si>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</si>
  <si>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</si>
  <si>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</si>
  <si>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</si>
  <si>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</si>
  <si>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</si>
  <si>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</si>
  <si>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</si>
  <si>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</si>
  <si>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</si>
  <si>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</si>
  <si>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</si>
  <si>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</si>
  <si>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</si>
  <si>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</si>
  <si>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</si>
  <si>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</si>
  <si>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</si>
  <si>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</si>
  <si>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</si>
  <si>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</si>
  <si>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</si>
  <si>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</si>
  <si>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</si>
  <si>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</si>
  <si>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</si>
  <si>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</si>
  <si>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</si>
  <si>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</si>
  <si>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</si>
  <si>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</si>
  <si>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</si>
  <si>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</si>
  <si>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</si>
  <si>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</si>
  <si>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</si>
  <si>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</si>
  <si>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</si>
  <si>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</si>
  <si>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</si>
  <si>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</si>
  <si>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</si>
  <si>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</si>
  <si>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</si>
  <si>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</si>
  <si>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</si>
  <si>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</si>
  <si>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</si>
  <si>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</si>
  <si>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</si>
  <si>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</si>
  <si>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</si>
  <si>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</si>
  <si>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</si>
  <si>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</si>
  <si>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</si>
  <si>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</si>
  <si>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</si>
  <si>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</si>
  <si>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</si>
  <si>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</si>
  <si>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</si>
  <si>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</si>
  <si>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</si>
  <si>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</si>
  <si>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</si>
  <si>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</si>
  <si>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</si>
  <si>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</si>
  <si>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</si>
  <si>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</si>
  <si>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</si>
  <si>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</si>
  <si>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</si>
  <si>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</si>
  <si>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</si>
  <si>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</si>
  <si>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</si>
  <si>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</si>
  <si>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</si>
  <si>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</si>
  <si>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</si>
  <si>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</si>
  <si>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</si>
  <si>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</si>
  <si>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</si>
  <si>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</si>
  <si>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</si>
  <si>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</si>
  <si>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</si>
  <si>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</si>
  <si>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</si>
  <si>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</si>
  <si>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</si>
  <si>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</si>
  <si>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</si>
  <si>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</si>
  <si>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</si>
  <si>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</si>
  <si>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</si>
  <si>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</si>
  <si>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</si>
  <si>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</si>
  <si>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</si>
  <si>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</si>
  <si>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</si>
  <si>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</si>
  <si>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</si>
  <si>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</si>
  <si>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</si>
  <si>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</si>
  <si>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</si>
  <si>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</si>
  <si>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</si>
  <si>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</si>
  <si>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</si>
  <si>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</si>
  <si>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</si>
  <si>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</si>
  <si>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</si>
  <si>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</si>
  <si>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</si>
  <si>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</si>
  <si>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</si>
  <si>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</si>
  <si>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</si>
  <si>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</si>
  <si>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</si>
  <si>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</si>
  <si>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</si>
  <si>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</si>
  <si>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</si>
  <si>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</si>
  <si>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</si>
  <si>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</si>
  <si>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</si>
  <si>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</si>
  <si>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</si>
  <si>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</si>
  <si>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</si>
  <si>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</si>
  <si>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</si>
  <si>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</si>
  <si>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</si>
  <si>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</si>
  <si>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</si>
  <si>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</si>
  <si>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</si>
  <si>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</si>
  <si>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</si>
  <si>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</si>
  <si>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</si>
  <si>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</si>
  <si>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</si>
  <si>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</si>
  <si>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</si>
  <si>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</si>
  <si>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</si>
  <si>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</si>
  <si>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</si>
  <si>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</si>
  <si>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</si>
  <si>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</si>
  <si>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</si>
  <si>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</si>
  <si>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</si>
  <si>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</si>
  <si>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</si>
  <si>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</si>
  <si>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</si>
  <si>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</si>
  <si>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</si>
  <si>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</si>
  <si>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</si>
  <si>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</si>
  <si>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</si>
  <si>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</si>
  <si>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</si>
  <si>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</si>
  <si>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</si>
  <si>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</si>
  <si>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</si>
  <si>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</si>
  <si>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</si>
  <si>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</si>
  <si>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</si>
  <si>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</si>
  <si>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</si>
  <si>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</si>
  <si>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</si>
  <si>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</si>
  <si>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</si>
  <si>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</si>
  <si>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</si>
  <si>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</si>
  <si>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</si>
  <si>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</si>
  <si>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</si>
  <si>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</si>
  <si>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</si>
  <si>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</si>
  <si>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</si>
  <si>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</si>
  <si>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</si>
  <si>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</si>
  <si>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</si>
  <si>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</si>
  <si>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</si>
  <si>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</si>
  <si>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</si>
  <si>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</si>
  <si>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</si>
  <si>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</si>
  <si>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</si>
  <si>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</si>
  <si>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</si>
  <si>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</si>
  <si>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</si>
  <si>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</si>
  <si>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</si>
  <si>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</si>
  <si>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</si>
  <si>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</si>
  <si>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</si>
  <si>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</si>
  <si>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</si>
  <si>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</si>
  <si>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</si>
  <si>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</si>
  <si>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</si>
  <si>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</si>
  <si>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</si>
  <si>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</si>
  <si>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</si>
  <si>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</si>
  <si>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</si>
  <si>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</si>
  <si>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</si>
  <si>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</si>
  <si>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</si>
  <si>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</si>
  <si>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</si>
  <si>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</si>
  <si>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</si>
  <si>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</si>
  <si>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</si>
  <si>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</si>
  <si>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</si>
  <si>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</si>
  <si>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</si>
  <si>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</si>
  <si>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</si>
  <si>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</si>
  <si>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</si>
  <si>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</si>
  <si>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</si>
  <si>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</si>
  <si>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</si>
  <si>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</si>
  <si>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</si>
  <si>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</si>
  <si>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</si>
  <si>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</si>
  <si>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</si>
  <si>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</si>
  <si>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</si>
  <si>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</si>
  <si>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</si>
  <si>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</si>
  <si>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</si>
  <si>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</si>
  <si>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</si>
  <si>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</si>
  <si>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</si>
  <si>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</si>
  <si>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</si>
  <si>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</si>
  <si>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</si>
  <si>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</si>
  <si>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</si>
  <si>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</si>
  <si>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</si>
  <si>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</si>
  <si>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</si>
  <si>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</si>
  <si>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</si>
  <si>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</si>
  <si>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</si>
  <si>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</si>
  <si>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</si>
  <si>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</si>
  <si>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</si>
  <si>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</si>
  <si>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</si>
  <si>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</si>
  <si>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</si>
  <si>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</si>
  <si>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</si>
  <si>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</si>
  <si>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</si>
  <si>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</si>
  <si>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</si>
  <si>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</si>
  <si>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</si>
  <si>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</si>
  <si>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</si>
  <si>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</si>
  <si>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</si>
  <si>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</si>
  <si>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</si>
  <si>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</si>
  <si>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</si>
  <si>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</si>
  <si>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</si>
  <si>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</si>
  <si>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</si>
  <si>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</si>
  <si>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</si>
  <si>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</si>
  <si>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</si>
  <si>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</si>
  <si>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</si>
  <si>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</si>
  <si>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</si>
  <si>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</si>
  <si>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</si>
  <si>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</si>
  <si>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</si>
  <si>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</si>
  <si>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</si>
  <si>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</si>
  <si>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</si>
  <si>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</si>
  <si>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</si>
  <si>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</si>
  <si>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</si>
  <si>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</si>
  <si>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</si>
  <si>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</si>
  <si>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</si>
  <si>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</si>
  <si>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</si>
  <si>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</si>
  <si>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</si>
  <si>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</si>
  <si>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</si>
  <si>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</si>
  <si>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</si>
  <si>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</si>
  <si>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</si>
  <si>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</si>
  <si>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</si>
  <si>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</si>
  <si>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</si>
  <si>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</si>
  <si>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</si>
  <si>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</si>
  <si>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</si>
  <si>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</si>
  <si>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</si>
  <si>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</si>
  <si>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</si>
  <si>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</si>
  <si>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</si>
  <si>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</si>
  <si>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</si>
  <si>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</si>
  <si>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</si>
  <si>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</si>
  <si>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</si>
  <si>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</si>
  <si>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</si>
  <si>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</si>
  <si>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</si>
  <si>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</si>
  <si>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</si>
  <si>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</si>
  <si>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</si>
  <si>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</si>
  <si>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</si>
  <si>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</si>
  <si>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</si>
  <si>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</si>
  <si>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</si>
  <si>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</si>
  <si>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</si>
  <si>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</si>
  <si>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</si>
  <si>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</si>
  <si>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</si>
  <si>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</si>
  <si>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</si>
  <si>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</si>
  <si>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</si>
  <si>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</si>
  <si>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</si>
  <si>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</si>
  <si>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</si>
  <si>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</si>
  <si>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</si>
  <si>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</si>
  <si>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</si>
  <si>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</si>
  <si>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</si>
  <si>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</si>
  <si>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</si>
  <si>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</si>
  <si>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</si>
  <si>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</si>
  <si>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</si>
  <si>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</si>
  <si>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</si>
  <si>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</si>
  <si>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</si>
  <si>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</si>
  <si>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</si>
  <si>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</si>
  <si>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</si>
  <si>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</si>
  <si>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</si>
  <si>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</si>
  <si>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</si>
  <si>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</si>
  <si>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</si>
  <si>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</si>
  <si>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</si>
  <si>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</si>
  <si>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</si>
  <si>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</si>
  <si>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</si>
  <si>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</si>
  <si>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</si>
  <si>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</si>
  <si>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</si>
  <si>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</si>
  <si>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</si>
  <si>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</si>
  <si>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</si>
  <si>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</si>
  <si>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</si>
  <si>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</si>
  <si>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</si>
  <si>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</si>
  <si>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</si>
  <si>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</si>
  <si>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</si>
  <si>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</si>
  <si>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</si>
  <si>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</si>
  <si>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</si>
  <si>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</si>
  <si>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</si>
  <si>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</si>
  <si>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</si>
  <si>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</si>
  <si>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</si>
  <si>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</si>
  <si>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</si>
  <si>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</si>
  <si>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</si>
  <si>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</si>
  <si>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</si>
  <si>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</si>
  <si>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</si>
  <si>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</si>
  <si>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</si>
  <si>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</si>
  <si>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</si>
  <si>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</si>
  <si>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</si>
  <si>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</si>
  <si>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</si>
  <si>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</si>
  <si>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</si>
  <si>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</si>
  <si>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</si>
  <si>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</si>
  <si>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</si>
  <si>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</si>
  <si>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</si>
  <si>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</si>
  <si>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</si>
  <si>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</si>
  <si>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</si>
  <si>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</si>
  <si>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</si>
  <si>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</si>
  <si>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</si>
  <si>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</si>
  <si>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</si>
  <si>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</si>
  <si>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</si>
  <si>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</si>
  <si>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</si>
  <si>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</si>
  <si>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</si>
  <si>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</si>
  <si>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</si>
  <si>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</si>
  <si>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</si>
  <si>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</si>
  <si>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</si>
  <si>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</si>
  <si>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</si>
  <si>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</si>
  <si>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</si>
  <si>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</si>
  <si>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</si>
  <si>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</si>
  <si>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</si>
  <si>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</si>
  <si>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</si>
  <si>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</si>
  <si>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</si>
  <si>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</si>
  <si>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</si>
  <si>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</si>
  <si>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</si>
  <si>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</si>
  <si>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</si>
  <si>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</si>
  <si>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</si>
  <si>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</si>
  <si>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</si>
  <si>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</si>
  <si>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</si>
  <si>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</si>
  <si>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</si>
  <si>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</si>
  <si>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</si>
  <si>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</si>
  <si>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</si>
  <si>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</si>
  <si>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</si>
  <si>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</si>
  <si>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</si>
  <si>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</si>
  <si>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</si>
  <si>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</si>
  <si>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</si>
  <si>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</si>
  <si>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</si>
  <si>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</si>
  <si>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</si>
  <si>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</si>
  <si>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</si>
  <si>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</si>
  <si>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</si>
  <si>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</si>
  <si>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</si>
  <si>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</si>
  <si>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</si>
  <si>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</si>
  <si>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</si>
  <si>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</si>
  <si>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</si>
  <si>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</si>
  <si>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</si>
  <si>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</si>
  <si>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</si>
  <si>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</si>
  <si>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</si>
  <si>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</si>
  <si>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</si>
  <si>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</si>
  <si>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</si>
  <si>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</si>
  <si>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</si>
  <si>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</si>
  <si>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</si>
  <si>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</si>
  <si>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</si>
  <si>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</si>
  <si>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</si>
  <si>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</si>
  <si>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</si>
  <si>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</si>
  <si>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</si>
  <si>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</si>
  <si>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</si>
  <si>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</si>
  <si>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</si>
  <si>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</si>
  <si>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</si>
  <si>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</si>
  <si>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</si>
  <si>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</si>
  <si>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</si>
  <si>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</si>
  <si>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</si>
  <si>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</si>
  <si>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</si>
  <si>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</si>
  <si>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</si>
  <si>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</si>
  <si>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</si>
  <si>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</si>
  <si>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</si>
  <si>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</si>
  <si>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</si>
  <si>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</si>
  <si>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</si>
  <si>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</si>
  <si>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</si>
  <si>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</si>
  <si>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</si>
  <si>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</si>
  <si>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</si>
  <si>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</si>
  <si>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</si>
  <si>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</si>
  <si>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</si>
  <si>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</si>
  <si>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</si>
  <si>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</si>
  <si>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</si>
  <si>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</si>
  <si>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</si>
  <si>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</si>
  <si>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</si>
  <si>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</si>
  <si>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</si>
  <si>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</si>
  <si>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</si>
  <si>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</si>
  <si>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</si>
  <si>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</si>
  <si>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</si>
  <si>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</si>
  <si>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</si>
  <si>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</si>
  <si>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</si>
  <si>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</si>
  <si>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</si>
  <si>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</si>
  <si>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</si>
  <si>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</si>
  <si>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</si>
  <si>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</si>
  <si>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</si>
  <si>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</si>
  <si>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</si>
  <si>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</si>
  <si>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</si>
  <si>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</si>
  <si>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</si>
  <si>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</si>
  <si>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</si>
  <si>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</si>
  <si>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</si>
  <si>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</si>
  <si>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</si>
  <si>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</si>
  <si>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</si>
  <si>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</si>
  <si>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</si>
  <si>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</si>
  <si>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</si>
  <si>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</si>
  <si>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</si>
  <si>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</si>
  <si>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</si>
  <si>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</si>
  <si>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</si>
  <si>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</si>
  <si>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</si>
  <si>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</si>
  <si>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</si>
  <si>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</si>
  <si>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</si>
  <si>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</si>
  <si>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</si>
  <si>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</si>
  <si>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</si>
  <si>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</si>
  <si>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</si>
  <si>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</si>
  <si>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</si>
  <si>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</si>
  <si>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</si>
  <si>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</si>
  <si>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</si>
  <si>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</si>
  <si>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</si>
  <si>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</si>
  <si>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</si>
  <si>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</si>
  <si>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</si>
  <si>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</si>
  <si>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</si>
  <si>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</si>
  <si>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</si>
  <si>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</si>
  <si>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</si>
  <si>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</si>
  <si>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</si>
  <si>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</si>
  <si>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</si>
  <si>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</si>
  <si>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</si>
  <si>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</si>
  <si>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</si>
  <si>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</si>
  <si>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</si>
  <si>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</si>
  <si>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</si>
  <si>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</si>
  <si>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</si>
  <si>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</si>
  <si>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</si>
  <si>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</si>
  <si>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</si>
  <si>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</si>
  <si>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</si>
  <si>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</si>
  <si>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</si>
  <si>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</si>
  <si>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</si>
  <si>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</si>
  <si>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</si>
  <si>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</si>
  <si>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</si>
  <si>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</si>
  <si>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</si>
  <si>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</si>
  <si>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</si>
  <si>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</si>
  <si>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</si>
  <si>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</si>
  <si>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</si>
  <si>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</si>
  <si>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</si>
  <si>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</si>
  <si>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</si>
  <si>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</si>
  <si>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</si>
  <si>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</si>
  <si>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</si>
  <si>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</si>
  <si>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</si>
  <si>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</si>
  <si>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</si>
  <si>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</si>
  <si>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</si>
  <si>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</si>
  <si>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</si>
  <si>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</si>
  <si>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</si>
  <si>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</si>
  <si>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</si>
  <si>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</si>
  <si>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</si>
  <si>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</si>
  <si>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</si>
  <si>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</si>
  <si>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</si>
  <si>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</si>
  <si>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</si>
  <si>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</si>
  <si>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</si>
  <si>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</si>
  <si>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</si>
  <si>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</si>
  <si>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</si>
  <si>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</si>
  <si>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</si>
  <si>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</si>
  <si>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</si>
  <si>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</si>
  <si>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</si>
  <si>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</si>
  <si>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</si>
  <si>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</si>
  <si>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</si>
  <si>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</si>
  <si>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</si>
  <si>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</si>
  <si>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</si>
  <si>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</si>
  <si>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</si>
  <si>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</si>
  <si>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</si>
  <si>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</si>
  <si>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</si>
  <si>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</si>
  <si>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</si>
  <si>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</si>
  <si>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</si>
  <si>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</si>
  <si>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</si>
  <si>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</si>
  <si>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</si>
  <si>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</si>
  <si>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</si>
  <si>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</si>
  <si>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</si>
  <si>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</si>
  <si>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</si>
  <si>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</si>
  <si>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</si>
  <si>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</si>
  <si>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</si>
  <si>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</si>
  <si>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</si>
  <si>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</si>
  <si>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</si>
  <si>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</si>
  <si>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</si>
  <si>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</si>
  <si>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</si>
  <si>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</si>
  <si>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</si>
  <si>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</si>
  <si>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</si>
  <si>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</si>
  <si>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</si>
  <si>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</si>
  <si>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</si>
  <si>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</si>
  <si>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</si>
  <si>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</si>
  <si>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</si>
  <si>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</si>
  <si>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</si>
  <si>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</si>
  <si>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</si>
  <si>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</si>
  <si>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</si>
  <si>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</si>
  <si>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</si>
  <si>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</si>
  <si>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</si>
  <si>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</si>
  <si>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</si>
  <si>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</si>
  <si>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</si>
  <si>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</si>
  <si>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</si>
  <si>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</si>
  <si>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</si>
  <si>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</si>
  <si>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</si>
  <si>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</si>
  <si>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</si>
  <si>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</si>
  <si>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</si>
  <si>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</si>
  <si>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</si>
  <si>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</si>
  <si>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</si>
  <si>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</si>
  <si>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</si>
  <si>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</si>
  <si>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</si>
  <si>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</si>
  <si>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</si>
  <si>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</si>
  <si>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</si>
  <si>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</si>
  <si>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</si>
  <si>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</si>
  <si>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</si>
  <si>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</si>
  <si>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</si>
  <si>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</si>
  <si>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</si>
  <si>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</si>
  <si>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</si>
  <si>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</si>
  <si>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</si>
  <si>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</si>
  <si>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</si>
  <si>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</si>
  <si>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</si>
  <si>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</si>
  <si>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</si>
  <si>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</si>
  <si>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</si>
  <si>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</si>
  <si>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</si>
  <si>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</si>
  <si>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</si>
  <si>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</si>
  <si>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</si>
  <si>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</si>
  <si>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</si>
  <si>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</si>
  <si>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</si>
  <si>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</si>
  <si>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</si>
  <si>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</si>
  <si>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</si>
  <si>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</si>
  <si>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</si>
  <si>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</si>
  <si>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</si>
  <si>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</si>
  <si>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</si>
  <si>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</si>
  <si>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</si>
  <si>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</si>
  <si>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</si>
  <si>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</si>
  <si>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</si>
  <si>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</si>
  <si>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</si>
  <si>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</si>
  <si>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</si>
  <si>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</si>
  <si>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</si>
  <si>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</si>
  <si>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</si>
  <si>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</si>
  <si>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</si>
  <si>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</si>
  <si>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</si>
  <si>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</si>
  <si>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</si>
  <si>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</si>
  <si>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</si>
  <si>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</si>
  <si>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</si>
  <si>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</si>
  <si>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</si>
  <si>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</si>
  <si>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</si>
  <si>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</si>
  <si>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</si>
  <si>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</si>
  <si>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</si>
  <si>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</si>
  <si>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</si>
  <si>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</si>
  <si>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</si>
  <si>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</si>
  <si>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</si>
  <si>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</si>
  <si>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</si>
  <si>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</si>
  <si>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</si>
  <si>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</si>
  <si>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</si>
  <si>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</si>
  <si>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</si>
  <si>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</si>
  <si>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</si>
  <si>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</si>
  <si>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</si>
  <si>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</si>
  <si>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</si>
  <si>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</si>
  <si>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</si>
  <si>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</si>
  <si>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</si>
  <si>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</si>
  <si>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</si>
  <si>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</si>
  <si>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</si>
  <si>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</si>
  <si>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</si>
  <si>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</si>
  <si>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</si>
  <si>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</si>
  <si>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</si>
  <si>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</si>
  <si>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</si>
  <si>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</si>
  <si>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</si>
  <si>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</si>
  <si>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</si>
  <si>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</si>
  <si>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</si>
  <si>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</si>
  <si>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</si>
  <si>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</si>
  <si>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</si>
  <si>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</si>
  <si>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</si>
  <si>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</si>
  <si>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</si>
  <si>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</si>
  <si>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</si>
  <si>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</si>
  <si>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</si>
  <si>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</si>
  <si>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</si>
  <si>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</si>
  <si>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</si>
  <si>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</si>
  <si>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</si>
  <si>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</si>
  <si>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</si>
  <si>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</si>
  <si>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</si>
  <si>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</si>
  <si>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</si>
  <si>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</si>
  <si>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</si>
  <si>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</si>
  <si>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</si>
  <si>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</si>
  <si>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</si>
  <si>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</si>
  <si>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</si>
  <si>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</si>
  <si>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</si>
  <si>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</si>
  <si>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</si>
  <si>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</si>
  <si>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</si>
  <si>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</si>
  <si>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</si>
  <si>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</si>
  <si>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</si>
  <si>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</si>
  <si>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</si>
  <si>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</si>
  <si>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</si>
  <si>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</si>
  <si>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</si>
  <si>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</si>
  <si>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</si>
  <si>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</si>
  <si>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</si>
  <si>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</si>
  <si>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</si>
  <si>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</si>
  <si>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</si>
  <si>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</si>
  <si>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</si>
  <si>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</si>
  <si>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</si>
  <si>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</si>
  <si>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</si>
  <si>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</si>
  <si>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</si>
  <si>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</si>
  <si>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</si>
  <si>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</si>
  <si>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</si>
  <si>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</si>
  <si>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</si>
  <si>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</si>
  <si>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</si>
  <si>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</si>
  <si>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</si>
  <si>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</si>
  <si>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</si>
  <si>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</si>
  <si>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</si>
  <si>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</si>
  <si>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</si>
  <si>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</si>
  <si>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</si>
  <si>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</si>
  <si>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</si>
  <si>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</si>
  <si>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</si>
  <si>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</si>
  <si>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</si>
  <si>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</si>
  <si>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</si>
  <si>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</si>
  <si>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</si>
  <si>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</si>
  <si>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</si>
  <si>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</si>
  <si>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</si>
  <si>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</si>
  <si>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</si>
  <si>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</si>
  <si>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</si>
  <si>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</si>
  <si>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</si>
  <si>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</si>
  <si>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</si>
  <si>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</si>
  <si>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</si>
  <si>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</si>
  <si>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</si>
  <si>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</si>
  <si>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</si>
  <si>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</si>
  <si>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</si>
  <si>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</si>
  <si>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</si>
  <si>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</si>
  <si>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</si>
  <si>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</si>
  <si>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</si>
  <si>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</si>
  <si>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</si>
  <si>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</si>
  <si>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</si>
  <si>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</si>
  <si>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</si>
  <si>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</si>
  <si>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</si>
  <si>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</si>
  <si>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</si>
  <si>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</si>
  <si>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</si>
  <si>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</si>
  <si>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</si>
  <si>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</si>
  <si>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</si>
  <si>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</si>
  <si>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</si>
  <si>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</si>
  <si>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</si>
  <si>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</si>
  <si>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</si>
  <si>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</si>
  <si>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</si>
  <si>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</si>
  <si>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</si>
  <si>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</si>
  <si>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</si>
  <si>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</si>
  <si>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</si>
  <si>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</si>
  <si>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</si>
  <si>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</si>
  <si>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</si>
  <si>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</si>
  <si>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</si>
  <si>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</si>
  <si>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</si>
  <si>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</si>
  <si>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</si>
  <si>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</si>
  <si>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</si>
  <si>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</si>
  <si>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</si>
  <si>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</si>
  <si>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</si>
  <si>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</si>
  <si>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</si>
  <si>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</si>
  <si>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</si>
  <si>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</si>
  <si>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</si>
  <si>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</si>
  <si>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</si>
  <si>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</si>
  <si>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</si>
  <si>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</si>
  <si>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</si>
  <si>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</si>
  <si>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</si>
  <si>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</si>
  <si>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</si>
  <si>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</si>
  <si>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</si>
  <si>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</si>
  <si>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</si>
  <si>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</si>
  <si>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</si>
  <si>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</si>
  <si>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</si>
  <si>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</si>
  <si>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</si>
  <si>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</si>
  <si>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</si>
  <si>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</si>
  <si>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</si>
  <si>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</si>
  <si>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</si>
  <si>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</si>
  <si>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</si>
  <si>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</si>
  <si>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</si>
  <si>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</si>
  <si>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</si>
  <si>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</si>
  <si>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</si>
  <si>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</si>
  <si>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</si>
  <si>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</si>
  <si>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</si>
  <si>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</si>
  <si>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</si>
  <si>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</si>
  <si>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</si>
  <si>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</si>
  <si>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</si>
  <si>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</si>
  <si>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</si>
  <si>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</si>
  <si>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</si>
  <si>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</si>
  <si>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</si>
  <si>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</si>
  <si>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</si>
  <si>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</si>
  <si>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</si>
  <si>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</si>
  <si>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</si>
  <si>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</si>
  <si>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</si>
  <si>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</si>
  <si>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</si>
  <si>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</si>
  <si>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</si>
  <si>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</si>
  <si>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</si>
  <si>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</si>
  <si>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</si>
  <si>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</si>
  <si>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</si>
  <si>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</si>
  <si>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</si>
  <si>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</si>
  <si>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</si>
  <si>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</si>
  <si>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</si>
  <si>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</si>
  <si>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</si>
  <si>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</si>
  <si>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</si>
  <si>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</si>
  <si>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</si>
  <si>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</si>
  <si>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</si>
  <si>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</si>
  <si>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</si>
  <si>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</si>
  <si>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</si>
  <si>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</si>
  <si>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</si>
  <si>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</si>
  <si>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</si>
  <si>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</si>
  <si>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</si>
  <si>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</si>
  <si>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</si>
  <si>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</si>
  <si>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</si>
  <si>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</si>
  <si>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</si>
  <si>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</si>
  <si>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</si>
  <si>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</si>
  <si>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</si>
  <si>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</si>
  <si>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</si>
  <si>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</si>
  <si>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</si>
  <si>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</si>
  <si>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</si>
  <si>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</si>
  <si>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</si>
  <si>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</si>
  <si>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</si>
  <si>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</si>
  <si>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</si>
  <si>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</si>
  <si>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</si>
  <si>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</si>
  <si>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</si>
  <si>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</si>
  <si>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</si>
  <si>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</si>
  <si>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</si>
  <si>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</si>
  <si>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</si>
  <si>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</si>
  <si>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</si>
  <si>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</si>
  <si>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</si>
  <si>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</si>
  <si>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</si>
  <si>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</si>
  <si>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</si>
  <si>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</si>
  <si>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</si>
  <si>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</si>
  <si>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</si>
  <si>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</si>
  <si>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</si>
  <si>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</si>
  <si>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</si>
  <si>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</si>
  <si>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</si>
  <si>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</si>
  <si>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</si>
  <si>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</si>
  <si>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</si>
  <si>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</si>
  <si>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</si>
  <si>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</si>
  <si>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</si>
  <si>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</si>
  <si>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</si>
  <si>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</si>
  <si>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</si>
  <si>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</si>
  <si>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</si>
  <si>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</si>
  <si>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</si>
  <si>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</si>
  <si>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</si>
  <si>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</si>
  <si>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</si>
  <si>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</si>
  <si>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</si>
  <si>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</si>
  <si>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</si>
  <si>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</si>
  <si>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</si>
  <si>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</si>
  <si>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</si>
  <si>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</si>
  <si>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</si>
  <si>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</si>
  <si>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</si>
  <si>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</si>
  <si>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</si>
  <si>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</si>
  <si>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</si>
  <si>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</si>
  <si>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</si>
  <si>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</si>
  <si>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</si>
  <si>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</si>
  <si>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</si>
  <si>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</si>
  <si>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</si>
  <si>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</si>
  <si>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</si>
  <si>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</si>
  <si>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</si>
  <si>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</si>
  <si>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</si>
  <si>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</si>
  <si>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</si>
  <si>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</si>
  <si>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</si>
  <si>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</si>
  <si>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</si>
  <si>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</si>
  <si>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</si>
  <si>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</si>
  <si>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</si>
  <si>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</si>
  <si>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</si>
  <si>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</si>
  <si>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</si>
  <si>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</si>
  <si>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</si>
  <si>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</si>
  <si>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</si>
  <si>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</si>
  <si>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</si>
  <si>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</si>
  <si>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</si>
  <si>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</si>
  <si>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</si>
  <si>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</si>
  <si>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</si>
  <si>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</si>
  <si>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</si>
  <si>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</si>
  <si>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</si>
  <si>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</si>
  <si>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</si>
  <si>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</si>
  <si>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</si>
  <si>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</si>
  <si>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</si>
  <si>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</si>
  <si>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</si>
  <si>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</si>
  <si>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</si>
  <si>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</si>
  <si>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</si>
  <si>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</si>
  <si>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</si>
  <si>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</si>
  <si>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</si>
  <si>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</si>
  <si>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</si>
  <si>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</si>
  <si>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</si>
  <si>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</si>
  <si>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</si>
  <si>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</si>
  <si>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</si>
  <si>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</si>
  <si>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</si>
  <si>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</si>
  <si>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</si>
  <si>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</si>
  <si>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</si>
  <si>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</si>
  <si>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</si>
  <si>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</si>
  <si>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</si>
  <si>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</si>
  <si>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</si>
  <si>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</si>
  <si>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</si>
  <si>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</si>
  <si>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</si>
  <si>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</si>
  <si>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</si>
  <si>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</si>
  <si>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</si>
  <si>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</si>
  <si>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</si>
  <si>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</si>
  <si>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</si>
  <si>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</si>
  <si>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</si>
  <si>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</si>
  <si>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</si>
  <si>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</si>
  <si>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</si>
  <si>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</si>
  <si>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</si>
  <si>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</si>
  <si>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</si>
  <si>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</si>
  <si>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</si>
  <si>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</si>
  <si>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</si>
  <si>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</si>
  <si>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</si>
  <si>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</si>
  <si>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</si>
  <si>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</si>
  <si>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</si>
  <si>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</si>
  <si>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</si>
  <si>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</si>
  <si>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</si>
  <si>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</si>
  <si>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</si>
  <si>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</si>
  <si>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</si>
  <si>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</si>
  <si>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</si>
  <si>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</si>
  <si>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</si>
  <si>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</si>
  <si>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</si>
  <si>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</si>
  <si>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</si>
  <si>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</si>
  <si>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</si>
  <si>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</si>
  <si>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</si>
  <si>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</si>
  <si>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</si>
  <si>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</si>
  <si>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</si>
  <si>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</si>
  <si>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</si>
  <si>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</si>
  <si>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</si>
  <si>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</si>
  <si>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</si>
  <si>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</si>
  <si>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</si>
  <si>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</si>
  <si>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</si>
  <si>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</si>
  <si>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</si>
  <si>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</si>
  <si>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</si>
  <si>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</si>
  <si>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</si>
  <si>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</si>
  <si>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</si>
  <si>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</si>
  <si>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</si>
  <si>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</si>
  <si>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</si>
  <si>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</si>
  <si>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</si>
  <si>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</si>
  <si>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</si>
  <si>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</si>
  <si>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</si>
  <si>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</si>
  <si>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</si>
  <si>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</si>
  <si>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</si>
  <si>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</si>
  <si>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</si>
  <si>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</si>
  <si>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</si>
  <si>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</si>
  <si>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</si>
  <si>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</si>
  <si>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</si>
  <si>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</si>
  <si>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</si>
  <si>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</si>
  <si>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</si>
  <si>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</si>
  <si>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</si>
  <si>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</si>
  <si>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</si>
  <si>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</si>
  <si>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</si>
  <si>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</si>
  <si>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</si>
  <si>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</si>
  <si>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</si>
  <si>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</si>
  <si>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</si>
  <si>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</si>
  <si>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</si>
  <si>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</si>
  <si>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</si>
  <si>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</si>
  <si>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</si>
  <si>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</si>
  <si>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</si>
  <si>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</si>
  <si>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</si>
  <si>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</si>
  <si>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</si>
  <si>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</si>
  <si>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</si>
  <si>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</si>
  <si>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</si>
  <si>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</si>
  <si>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</si>
  <si>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</si>
  <si>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</si>
  <si>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</si>
  <si>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</si>
  <si>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PCM-20251116-00002002</t>
  </si>
  <si>
    <t>team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</si>
</sst>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0" totalsRowShown="0" headerRowDxfId="15" dataDxfId="14" headerRowBorderDxfId="12" tableBorderDxfId="13">
  <autoFilter ref="A1:L1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tabSelected="1" workbookViewId="0">
      <selection activeCell="D8" sqref="D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314.86833541666419</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0.73360162036988186</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0.21311550925747724</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45977.81676134259</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45977.81676134259</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45977.81676134259</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45977.81676134259</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45977.81676134259</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45977.81676134259</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45977.81676134259</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45977.81676134259</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45977.81676134259</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45977.81676134259</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45977.81676134259</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45977.81676134259</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45977.81676134259</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45977.81676134259</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45977.81676134259</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45977.81676134259</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45977.81676134259</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45977.81676134259</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45977.81676134259</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45977.81676134259</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45977.81676134259</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45977.81676134259</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45977.81676134259</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45977.81676134259</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45977.81676134259</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45977.81676134259</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45977.81676134259</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45977.81676134259</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45977.81676134259</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45977.81676134259</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45977.81676134259</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45977.81676134259</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45977.81676134259</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45977.81676134259</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45977.81676134259</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45977.81676134259</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45977.81676134259</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45977.81676134259</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45977.81676134259</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45977.81676134259</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45977.81676134259</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45977.81676134259</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45977.81676134259</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45977.81676134259</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45977.81676134259</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45977.81676134259</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45977.81676134259</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45977.81676134259</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45977.81676134259</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45977.81676134259</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45977.81676134259</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45977.81676134259</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45977.81676134259</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45977.81676134259</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45977.81676134259</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45977.81676134259</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45977.81676134259</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45977.81676134259</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45977.81676134259</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45977.81676134259</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45977.81676134259</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45977.81676134259</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45977.81676134259</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45977.81676134259</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45977.81676134259</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45977.81676134259</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45977.81676134259</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45977.81676134259</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45977.81676134259</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45977.81676134259</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45977.81676134259</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45977.81676134259</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45977.81676134259</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45977.81676134259</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B5585A9B-6E47-4E46-AF04-60539CDDFB22}"/>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152.81692337962886</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1.3804187499990803</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45977.81676134259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45977.81676134259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45977.81676134259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45977.81676134259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45977.81676134259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7"/>
      <c r="B10" s="61" t="str">
        <f>IFERROR(VLOOKUP(D10,DB!A:K,11,0),"")</f>
        <v/>
      </c>
      <c r="C10" s="61"/>
      <c r="D10" s="61"/>
      <c r="E10" s="85"/>
      <c r="F10" s="74"/>
      <c r="G10" s="75">
        <f ca="1">IFERROR(NOW()-F10,"-")</f>
        <v>45977.81676134259</v>
      </c>
      <c r="H10" s="74"/>
      <c r="I10" s="61" t="str">
        <f>IFERROR(VLOOKUP(D10,DB!A:F,6,0),"")</f>
        <v/>
      </c>
      <c r="J10" s="61" t="str">
        <f>IFERROR(VLOOKUP(D10,DB!A:G,7,0),"")</f>
        <v/>
      </c>
      <c r="K10" s="86"/>
      <c r="L10" s="61" t="str">
        <f>IFERROR(VLOOKUP(D10,DB!A:I,9,0),"")</f>
        <v/>
      </c>
      <c r="M10" s="120"/>
      <c r="N10" s="120"/>
      <c r="O10" s="120"/>
      <c r="P10" s="120"/>
      <c r="Q10" s="120"/>
      <c r="R10" s="120"/>
      <c r="S10" s="120"/>
      <c r="T10" s="120"/>
      <c r="U10" s="120"/>
      <c r="V10" s="120"/>
      <c r="W10" s="120"/>
      <c r="X10" s="120"/>
      <c r="Y10" s="120"/>
      <c r="Z10" s="120"/>
      <c r="AA10" s="120"/>
      <c r="AB10" s="120"/>
      <c r="AC10" s="120"/>
      <c r="AD10" s="120"/>
      <c r="AE10" s="120"/>
      <c r="AF10" s="120"/>
      <c r="AG10" s="120"/>
      <c r="AH10" s="120"/>
      <c r="AI10" s="120"/>
      <c r="AJ10" s="120"/>
      <c r="AK10" s="120"/>
      <c r="AL10" s="120"/>
      <c r="AM10" s="120"/>
      <c r="AN10" s="120"/>
      <c r="AO10" s="120"/>
      <c r="AP10" s="120"/>
      <c r="AQ10" s="120"/>
      <c r="AR10" s="120"/>
      <c r="AS10" s="120"/>
      <c r="AT10" s="120"/>
      <c r="AU10" s="120"/>
      <c r="AV10" s="120"/>
      <c r="AW10" s="120"/>
      <c r="AX10" s="120"/>
      <c r="AY10" s="120"/>
      <c r="AZ10" s="120"/>
      <c r="BA10" s="120"/>
      <c r="BB10" s="120"/>
      <c r="BC10" s="120"/>
      <c r="BD10" s="120"/>
      <c r="BE10" s="120"/>
      <c r="BF10" s="120"/>
      <c r="BG10" s="120"/>
      <c r="BH10" s="120"/>
      <c r="BI10" s="120"/>
      <c r="BJ10" s="120"/>
      <c r="BK10" s="120"/>
      <c r="BL10" s="120"/>
      <c r="BM10" s="120"/>
      <c r="BN10" s="120"/>
      <c r="BO10" s="120"/>
      <c r="BP10" s="120"/>
      <c r="BQ10" s="120"/>
      <c r="BR10" s="120"/>
      <c r="BS10" s="120"/>
      <c r="BT10" s="120"/>
      <c r="BU10" s="120"/>
      <c r="BV10" s="120"/>
      <c r="BW10" s="120"/>
      <c r="BX10" s="120"/>
      <c r="BY10" s="120"/>
      <c r="BZ10" s="120"/>
      <c r="CA10" s="120"/>
      <c r="CB10" s="120"/>
      <c r="CC10" s="120"/>
      <c r="CD10" s="120"/>
      <c r="CE10" s="120"/>
      <c r="CF10" s="120"/>
      <c r="CG10" s="120"/>
      <c r="CH10" s="120"/>
      <c r="CI10" s="120"/>
      <c r="CJ10" s="121"/>
    </row>
    <row r="11" spans="1:88" ht="31.5" customHeight="1">
      <c r="A11" s="102"/>
      <c r="B11" s="18" t="str">
        <f>IFERROR(VLOOKUP(D11,DB!A:K,11,0),"")</f>
        <v/>
      </c>
      <c r="C11" s="18"/>
      <c r="D11" s="18"/>
      <c r="E11" s="103"/>
      <c r="F11" s="104"/>
      <c r="G11" s="105">
        <f ca="1">IFERROR(NOW()-F11,"-")</f>
        <v>45977.81676134259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45977.81676134259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45977.81676134259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45977.81676134259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45977.81676134259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45977.81676134259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45977.81676134259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45977.81676134259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45977.81676134259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45977.81676134259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45977.81676134259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45977.81676134259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45977.81676134259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45977.81676134259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45977.81676134259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45977.81676134259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45977.81676134259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45977.81676134259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45977.81676134259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45977.81676134259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45977.81676134259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45977.81676134259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45977.81676134259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45977.81676134259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45977.81676134259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45977.81676134259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45977.81676134259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45977.81676134259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45977.81676134259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45977.81676134259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45977.81676134259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45977.81676134259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45977.81676134259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45977.81676134259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45977.81676134259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45977.81676134259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45977.81676134259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45977.81676134259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45977.81676134259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45977.81676134259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45977.81676134259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45977.81676134259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45977.81676134259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45977.81676134259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45977.81676134259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45977.81676134259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45977.81676134259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45977.81676134259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45977.81676134259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45977.81676134259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45977.81676134259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45977.81676134259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45977.81676134259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45977.81676134259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45977.81676134259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45977.81676134259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45977.81676134259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45977.81676134259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45977.81676134259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45977.81676134259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45977.81676134259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45977.81676134259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45977.81676134259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45977.81676134259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45977.81676134259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45977.81676134259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45977.81676134259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45977.81676134259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45977.81676134259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45977.81676134259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45977.81676134259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45977.81676134259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45977.81676134259</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45977.81676134259</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45977.81676134259</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45977.81676134259</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45977.81676134259</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45977.81676134259</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45977.81676134259</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45977.81676134259</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45977.81676134259</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45977.81676134259</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45977.81676134259</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45977.81676134259</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45977.81676134259</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45977.81676134259</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45977.81676134259</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45977.81676134259</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45977.81676134259</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45977.81676134259</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45977.81676134259</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45977.81676134259</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45977.81676134259</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45977.81676134259</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45977.81676134259</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45977.81676134259</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45977.81676134259</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45977.81676134259</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45977.81676134259</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45977.81676134259</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45977.81676134259</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45977.81676134259</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45977.81676134259</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45977.81676134259</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45977.81676134259</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45977.81676134259</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45977.81676134259</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45977.81676134259</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45977.81676134259</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45977.81676134259</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45977.81676134259</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45977.81676134259</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45977.81676134259</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45977.81676134259</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45977.81676134259</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45977.81676134259</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45977.81676134259</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45977.81676134259</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45977.81676134259</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45977.81676134259</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45977.81676134259</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45977.81676134259</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45977.81676134259</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45977.81676134259</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45977.81676134259</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45977.81676134259</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45977.81676134259</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45977.81676134259</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45977.81676134259</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45977.81676134259</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45977.81676134259</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45977.81676134259</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45977.81676134259</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45977.81676134259</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45977.81676134259</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45977.81676134259</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45977.81676134259</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45977.81676134259</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45977.81676134259</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45977.81676134259</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45977.81676134259</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45977.81676134259</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45977.81676134259</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45977.81676134259</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45977.81676134259</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45977.81676134259</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45977.81676134259</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45977.81676134259</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45977.81676134259</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45977.81676134259</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45977.81676134259</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45977.81676134259</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45977.81676134259</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45977.81676134259</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45977.81676134259</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45977.81676134259</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45977.81676134259</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45977.81676134259</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45977.81676134259</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45977.81676134259</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45977.81676134259</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45977.81676134259</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45977.81676134259</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45977.81676134259</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45977.81676134259</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45977.81676134259</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45977.81676134259</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45977.81676134259</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45977.81676134259</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45977.81676134259</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45977.81676134259</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45977.81676134259</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45977.81676134259</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45977.81676134259</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45977.81676134259</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45977.81676134259</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45977.81676134259</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45977.81676134259</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45977.81676134259</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45977.81676134259</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45977.81676134259</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45977.81676134259</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45977.81676134259</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45977.81676134259</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45977.81676134259</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45977.81676134259</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45977.81676134259</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45977.81676134259</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45977.81676134259</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45977.81676134259</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45977.81676134259</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45977.81676134259</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45977.81676134259</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45977.81676134259</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45977.81676134259</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45977.81676134259</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45977.81676134259</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45977.81676134259</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45977.81676134259</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45977.81676134259</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45977.81676134259</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45977.81676134259</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45977.81676134259</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45977.81676134259</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45977.81676134259</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45977.81676134259</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45977.81676134259</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45977.81676134259</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45977.81676134259</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45977.81676134259</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45977.81676134259</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45977.81676134259</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45977.81676134259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45977.81676134259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45977.81676134259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45977.81676134259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45977.81676134259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45977.81676134259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45977.81676134259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45977.81676134259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45977.81676134259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45977.81676134259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45977.81676134259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45977.81676134259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45977.81676134259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45977.81676134259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45977.81676134259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45977.81676134259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45977.81676134259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45977.81676134259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45977.81676134259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45977.81676134259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45977.81676134259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45977.81676134259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45977.81676134259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45977.81676134259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45977.81676134259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45977.81676134259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45977.81676134259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45977.81676134259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45977.81676134259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45977.81676134259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45977.81676134259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45977.81676134259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45977.81676134259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45977.81676134259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45977.81676134259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45977.81676134259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45977.81676134259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45977.81676134259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45977.81676134259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45977.81676134259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45977.81676134259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45977.81676134259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45977.81676134259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45977.81676134259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45977.81676134259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45977.81676134259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45977.81676134259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45977.81676134259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45977.81676134259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45977.81676134259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45977.81676134259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45977.81676134259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45977.81676134259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45977.81676134259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45977.81676134259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45977.81676134259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45977.81676134259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45977.81676134259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45977.81676134259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45977.81676134259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45977.81676134259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45977.81676134259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45977.81676134259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45977.81676134259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45977.81676134259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45977.81676134259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45977.81676134259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45977.81676134259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45977.81676134259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45977.81676134259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45977.81676134259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45977.81676134259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45977.81676134259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45977.81676134259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45977.81676134259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45977.81676134259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45977.81676134259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45977.81676134259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45977.81676134259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45977.81676134259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45977.81676134259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45977.81676134259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45977.81676134259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45977.81676134259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45977.81676134259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45977.81676134259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45977.81676134259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45977.81676134259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45977.81676134259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45977.81676134259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45977.81676134259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45977.81676134259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45977.81676134259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45977.81676134259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45977.81676134259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45977.81676134259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45977.81676134259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45977.81676134259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45977.81676134259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45977.81676134259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45977.81676134259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45977.81676134259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45977.81676134259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45977.81676134259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45977.81676134259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45977.81676134259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45977.81676134259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45977.81676134259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45977.81676134259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45977.81676134259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45977.81676134259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45977.81676134259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45977.81676134259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45977.81676134259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45977.81676134259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45977.81676134259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45977.81676134259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45977.81676134259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45977.81676134259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45977.81676134259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45977.81676134259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45977.81676134259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45977.81676134259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45977.81676134259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45977.81676134259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45977.81676134259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45977.81676134259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45977.81676134259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45977.81676134259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45977.81676134259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45977.81676134259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45977.81676134259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45977.81676134259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45977.81676134259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45977.81676134259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45977.81676134259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45977.81676134259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45977.81676134259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45977.81676134259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45977.81676134259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45977.81676134259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45977.81676134259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45977.81676134259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45977.81676134259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45977.81676134259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45977.81676134259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45977.81676134259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45977.81676134259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45977.81676134259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45977.81676134259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45977.81676134259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45977.81676134259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45977.81676134259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45977.81676134259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45977.81676134259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45977.81676134259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45977.81676134259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45977.81676134259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45977.81676134259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45977.81676134259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45977.81676134259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45977.81676134259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45977.81676134259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45977.81676134259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45977.81676134259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45977.81676134259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45977.81676134259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45977.81676134259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45977.81676134259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45977.81676134259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45977.81676134259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45977.81676134259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45977.81676134259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45977.81676134259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45977.81676134259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45977.81676134259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45977.81676134259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45977.81676134259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45977.81676134259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45977.81676134259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45977.81676134259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45977.81676134259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45977.81676134259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45977.81676134259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45977.81676134259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45977.81676134259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45977.81676134259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45977.81676134259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45977.81676134259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45977.81676134259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45977.81676134259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45977.81676134259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45977.81676134259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45977.81676134259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45977.81676134259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45977.81676134259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45977.81676134259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45977.81676134259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45977.81676134259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45977.81676134259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45977.81676134259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45977.81676134259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45977.81676134259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45977.81676134259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45977.81676134259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45977.81676134259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45977.81676134259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45977.81676134259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45977.81676134259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45977.81676134259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45977.81676134259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45977.81676134259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45977.81676134259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45977.81676134259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45977.81676134259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45977.81676134259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45977.81676134259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45977.81676134259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45977.81676134259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45977.81676134259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45977.81676134259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45977.81676134259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45977.81676134259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45977.81676134259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45977.81676134259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45977.81676134259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45977.81676134259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45977.81676134259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45977.81676134259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45977.81676134259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45977.81676134259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45977.81676134259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45977.81676134259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45977.81676134259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45977.81676134259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45977.81676134259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45977.81676134259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45977.81676134259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45977.81676134259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45977.81676134259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45977.81676134259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45977.81676134259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45977.81676134259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45977.81676134259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45977.81676134259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45977.81676134259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45977.81676134259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45977.81676134259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45977.81676134259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45977.81676134259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45977.81676134259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45977.81676134259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45977.81676134259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45977.81676134259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45977.81676134259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45977.81676134259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45977.81676134259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45977.81676134259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45977.81676134259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45977.81676134259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45977.81676134259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45977.81676134259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45977.81676134259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45977.81676134259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45977.81676134259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45977.81676134259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45977.81676134259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45977.81676134259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45977.81676134259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45977.81676134259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45977.81676134259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45977.81676134259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45977.81676134259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45977.81676134259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45977.81676134259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45977.81676134259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45977.81676134259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45977.81676134259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45977.81676134259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45977.81676134259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45977.81676134259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45977.81676134259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45977.81676134259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45977.81676134259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45977.81676134259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45977.81676134259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45977.81676134259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45977.81676134259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45977.81676134259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45977.81676134259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45977.81676134259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45977.81676134259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45977.81676134259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45977.81676134259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45977.81676134259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45977.81676134259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45977.81676134259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45977.81676134259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45977.81676134259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45977.81676134259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45977.81676134259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45977.81676134259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45977.81676134259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45977.81676134259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45977.81676134259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45977.81676134259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45977.81676134259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45977.81676134259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45977.81676134259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45977.81676134259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45977.81676134259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45977.81676134259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45977.81676134259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45977.81676134259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45977.81676134259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45977.81676134259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45977.81676134259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45977.81676134259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45977.81676134259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45977.81676134259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45977.81676134259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45977.81676134259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45977.81676134259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45977.81676134259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45977.81676134259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45977.81676134259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45977.81676134259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45977.81676134259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45977.81676134259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45977.81676134259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45977.81676134259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45977.81676134259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45977.81676134259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45977.81676134259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45977.81676134259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45977.81676134259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45977.81676134259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45977.81676134259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45977.81676134259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45977.81676134259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45977.81676134259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45977.81676134259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45977.81676134259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45977.81676134259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45977.81676134259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45977.81676134259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45977.81676134259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45977.81676134259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45977.81676134259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45977.81676134259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45977.81676134259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45977.81676134259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45977.81676134259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45977.81676134259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45977.81676134259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45977.81676134259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45977.81676134259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45977.81676134259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45977.81676134259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45977.81676134259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45977.81676134259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45977.81676134259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45977.81676134259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45977.81676134259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45977.81676134259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45977.81676134259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45977.81676134259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45977.81676134259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45977.81676134259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45977.81676134259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45977.81676134259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45977.81676134259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45977.81676134259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45977.81676134259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45977.81676134259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45977.81676134259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45977.81676134259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45977.81676134259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45977.81676134259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45977.81676134259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45977.81676134259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45977.81676134259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45977.81676134259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45977.81676134259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45977.81676134259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45977.81676134259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45977.81676134259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45977.81676134259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45977.81676134259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45977.81676134259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45977.81676134259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45977.81676134259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45977.81676134259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45977.81676134259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45977.81676134259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45977.81676134259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45977.81676134259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45977.81676134259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45977.81676134259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45977.81676134259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45977.81676134259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45977.81676134259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45977.81676134259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45977.81676134259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45977.81676134259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45977.81676134259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45977.81676134259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45977.81676134259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45977.81676134259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45977.81676134259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45977.81676134259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45977.81676134259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45977.81676134259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45977.81676134259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45977.81676134259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45977.81676134259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45977.81676134259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45977.81676134259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45977.81676134259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45977.81676134259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45977.81676134259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45977.81676134259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45977.81676134259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45977.81676134259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45977.81676134259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45977.81676134259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45977.81676134259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45977.81676134259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45977.81676134259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45977.81676134259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45977.81676134259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45977.81676134259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45977.81676134259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45977.81676134259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45977.81676134259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45977.81676134259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45977.81676134259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45977.81676134259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45977.81676134259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45977.81676134259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45977.81676134259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45977.81676134259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45977.81676134259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45977.81676134259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45977.81676134259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45977.81676134259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45977.81676134259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45977.81676134259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45977.81676134259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45977.81676134259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45977.81676134259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45977.81676134259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45977.81676134259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45977.81676134259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45977.81676134259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45977.81676134259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45977.81676134259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45977.81676134259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45977.81676134259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45977.81676134259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45977.81676134259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45977.81676134259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45977.81676134259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45977.81676134259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45977.81676134259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45977.81676134259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45977.81676134259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45977.81676134259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45977.81676134259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45977.81676134259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45977.81676134259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45977.81676134259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45977.81676134259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45977.81676134259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45977.81676134259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45977.81676134259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45977.81676134259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45977.81676134259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45977.81676134259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45977.81676134259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45977.81676134259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45977.81676134259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45977.81676134259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45977.81676134259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45977.81676134259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45977.81676134259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45977.81676134259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45977.81676134259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45977.81676134259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45977.81676134259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45977.81676134259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45977.81676134259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45977.81676134259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45977.81676134259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45977.81676134259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45977.81676134259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45977.81676134259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45977.81676134259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45977.81676134259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45977.81676134259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45977.81676134259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45977.81676134259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45977.81676134259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45977.81676134259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45977.81676134259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45977.81676134259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45977.81676134259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45977.81676134259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45977.81676134259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45977.81676134259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45977.81676134259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45977.81676134259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45977.81676134259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45977.81676134259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45977.81676134259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45977.81676134259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45977.81676134259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45977.81676134259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45977.81676134259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45977.81676134259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45977.81676134259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45977.81676134259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45977.81676134259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45977.81676134259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45977.81676134259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45977.81676134259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45977.81676134259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45977.81676134259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45977.81676134259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45977.81676134259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45977.81676134259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45977.81676134259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45977.81676134259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45977.81676134259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45977.81676134259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45977.81676134259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45977.81676134259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45977.81676134259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45977.81676134259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45977.81676134259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45977.81676134259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45977.81676134259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45977.81676134259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45977.81676134259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45977.81676134259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45977.81676134259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45977.81676134259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45977.81676134259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45977.81676134259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45977.81676134259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45977.81676134259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45977.81676134259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45977.81676134259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45977.81676134259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45977.81676134259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45977.81676134259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45977.81676134259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45977.81676134259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45977.81676134259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45977.81676134259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45977.81676134259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45977.81676134259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45977.81676134259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45977.81676134259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45977.81676134259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45977.81676134259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45977.81676134259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45977.81676134259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45977.81676134259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45977.81676134259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45977.81676134259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45977.81676134259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45977.81676134259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45977.81676134259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45977.81676134259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45977.81676134259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45977.81676134259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45977.81676134259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45977.81676134259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45977.81676134259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45977.81676134259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45977.81676134259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45977.81676134259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45977.81676134259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45977.81676134259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45977.81676134259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45977.81676134259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45977.81676134259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45977.81676134259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45977.81676134259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45977.81676134259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45977.81676134259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45977.81676134259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45977.81676134259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45977.81676134259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45977.81676134259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45977.81676134259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45977.81676134259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45977.81676134259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45977.81676134259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45977.81676134259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45977.81676134259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45977.81676134259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45977.81676134259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45977.81676134259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45977.81676134259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45977.81676134259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45977.81676134259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45977.81676134259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45977.81676134259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45977.81676134259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45977.81676134259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45977.81676134259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45977.81676134259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45977.81676134259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45977.81676134259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45977.81676134259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45977.81676134259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45977.81676134259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45977.81676134259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45977.81676134259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45977.81676134259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45977.81676134259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45977.81676134259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45977.81676134259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45977.81676134259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45977.81676134259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45977.81676134259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45977.81676134259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45977.81676134259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45977.81676134259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45977.81676134259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45977.81676134259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45977.81676134259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45977.81676134259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45977.81676134259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45977.81676134259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45977.81676134259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45977.81676134259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45977.81676134259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45977.81676134259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45977.81676134259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45977.81676134259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45977.81676134259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45977.81676134259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45977.81676134259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45977.81676134259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45977.81676134259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45977.81676134259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45977.81676134259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45977.81676134259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45977.81676134259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45977.81676134259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45977.81676134259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45977.81676134259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45977.81676134259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45977.81676134259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45977.81676134259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45977.81676134259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45977.81676134259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45977.81676134259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45977.81676134259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45977.81676134259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45977.81676134259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45977.81676134259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45977.81676134259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45977.81676134259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45977.81676134259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45977.81676134259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45977.81676134259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45977.81676134259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45977.81676134259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45977.81676134259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45977.81676134259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45977.81676134259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45977.81676134259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45977.81676134259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45977.81676134259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45977.81676134259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45977.81676134259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45977.81676134259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45977.81676134259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45977.81676134259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45977.81676134259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45977.81676134259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45977.81676134259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45977.81676134259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45977.81676134259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45977.81676134259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45977.81676134259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45977.81676134259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45977.81676134259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45977.81676134259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45977.81676134259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45977.81676134259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45977.81676134259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45977.81676134259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45977.81676134259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45977.81676134259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45977.81676134259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45977.81676134259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45977.81676134259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45977.81676134259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45977.81676134259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45977.81676134259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45977.81676134259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45977.81676134259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45977.81676134259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45977.81676134259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45977.81676134259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45977.81676134259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45977.81676134259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45977.81676134259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45977.81676134259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45977.81676134259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45977.81676134259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45977.81676134259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45977.81676134259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45977.81676134259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45977.81676134259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45977.81676134259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45977.81676134259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45977.81676134259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45977.81676134259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45977.81676134259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45977.81676134259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45977.81676134259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45977.81676134259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45977.81676134259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45977.81676134259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45977.81676134259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45977.81676134259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45977.81676134259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45977.81676134259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45977.81676134259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45977.81676134259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45977.81676134259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45977.81676134259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45977.81676134259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45977.81676134259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45977.81676134259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45977.81676134259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45977.81676134259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45977.81676134259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45977.81676134259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45977.81676134259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45977.81676134259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45977.81676134259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45977.81676134259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45977.81676134259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45977.81676134259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45977.81676134259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45977.81676134259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45977.81676134259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45977.81676134259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45977.81676134259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45977.81676134259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45977.81676134259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45977.81676134259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45977.81676134259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45977.81676134259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45977.81676134259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45977.81676134259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45977.81676134259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45977.81676134259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45977.81676134259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45977.81676134259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45977.81676134259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45977.81676134259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45977.81676134259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45977.81676134259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45977.81676134259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45977.81676134259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45977.81676134259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45977.81676134259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45977.81676134259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45977.81676134259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45977.81676134259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45977.81676134259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45977.81676134259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45977.81676134259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45977.81676134259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45977.81676134259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45977.81676134259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45977.81676134259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45977.81676134259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45977.81676134259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45977.81676134259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45977.81676134259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45977.81676134259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45977.81676134259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45977.81676134259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45977.81676134259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45977.81676134259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45977.81676134259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45977.81676134259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45977.81676134259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45977.81676134259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45977.81676134259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45977.81676134259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45977.81676134259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45977.81676134259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45977.81676134259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45977.81676134259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45977.81676134259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45977.81676134259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45977.81676134259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45977.81676134259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45977.81676134259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45977.81676134259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45977.81676134259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45977.81676134259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45977.81676134259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45977.81676134259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45977.81676134259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45977.81676134259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45977.81676134259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45977.81676134259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45977.81676134259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45977.81676134259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45977.81676134259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45977.81676134259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45977.81676134259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45977.81676134259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45977.81676134259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45977.81676134259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45977.81676134259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45977.81676134259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45977.81676134259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45977.81676134259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45977.81676134259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45977.81676134259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45977.81676134259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45977.81676134259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45977.81676134259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45977.81676134259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45977.81676134259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45977.81676134259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45977.81676134259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45977.81676134259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45977.81676134259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45977.81676134259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45977.81676134259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45977.81676134259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45977.81676134259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45977.81676134259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45977.81676134259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45977.81676134259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45977.81676134259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45977.81676134259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45977.81676134259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45977.81676134259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45977.81676134259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45977.81676134259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45977.81676134259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45977.81676134259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45977.81676134259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45977.81676134259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45977.81676134259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45977.81676134259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45977.81676134259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45977.81676134259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45977.81676134259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45977.81676134259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45977.81676134259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45977.81676134259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45977.81676134259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45977.81676134259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45977.81676134259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45977.81676134259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45977.81676134259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45977.81676134259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45977.81676134259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45977.81676134259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45977.81676134259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45977.81676134259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45977.81676134259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45977.81676134259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45977.81676134259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45977.81676134259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45977.81676134259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45977.81676134259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45977.81676134259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45977.81676134259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45977.81676134259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45977.81676134259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45977.81676134259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45977.81676134259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45977.81676134259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45977.81676134259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45977.81676134259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45977.81676134259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45977.81676134259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45977.81676134259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45977.81676134259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45977.81676134259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45977.81676134259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45977.81676134259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45977.81676134259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45977.81676134259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45977.81676134259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45977.81676134259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45977.81676134259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45977.81676134259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45977.81676134259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45977.81676134259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45977.81676134259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45977.81676134259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45977.81676134259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45977.81676134259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45977.81676134259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45977.81676134259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45977.81676134259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45977.81676134259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45977.81676134259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45977.81676134259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45977.81676134259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45977.81676134259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45977.81676134259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45977.81676134259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45977.81676134259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45977.81676134259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45977.81676134259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45977.81676134259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45977.81676134259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45977.81676134259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45977.81676134259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45977.81676134259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45977.81676134259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45977.81676134259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45977.81676134259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45977.81676134259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45977.81676134259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45977.81676134259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45977.81676134259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45977.81676134259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45977.81676134259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45977.81676134259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45977.81676134259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45977.81676134259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45977.81676134259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45977.81676134259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45977.81676134259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45977.81676134259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45977.81676134259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45977.81676134259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45977.81676134259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45977.81676134259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45977.81676134259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45977.81676134259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45977.81676134259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45977.81676134259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45977.81676134259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45977.81676134259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45977.81676134259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45977.81676134259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45977.81676134259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45977.81676134259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45977.81676134259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45977.81676134259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45977.81676134259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45977.81676134259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45977.81676134259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45977.81676134259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45977.81676134259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45977.81676134259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45977.81676134259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45977.81676134259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45977.81676134259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45977.81676134259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45977.81676134259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45977.81676134259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45977.81676134259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45977.81676134259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45977.81676134259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45977.81676134259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45977.81676134259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45977.81676134259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45977.81676134259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45977.81676134259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45977.81676134259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45977.81676134259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45977.81676134259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45977.81676134259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45977.81676134259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45977.81676134259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45977.81676134259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45977.81676134259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45977.81676134259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45977.81676134259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45977.81676134259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45977.81676134259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274.33604374999413</v>
      </c>
      <c r="H2" s="96">
        <v>45703.474768518521</v>
      </c>
      <c r="I2" s="96" t="str">
        <f>IFERROR(VLOOKUP(D2,DB!A:F,6,0),"")</f>
        <v>SCECO</v>
      </c>
      <c r="J2" s="96" t="str">
        <f>IFERROR(VLOOKUP(D2,DB!A:G,7,0),"")</f>
        <v>Dead</v>
      </c>
      <c r="K2" s="98" t="s">
        <v>39113</v>
      </c>
      <c r="L2" s="92" t="str">
        <f>IFERROR(VLOOKUP(D2,DB!A:I,9,0),"")</f>
        <v>Latis</v>
      </c>
    </row>
    <row r="3" spans="1:16" ht="15" customHeight="1">
      <c r="A3" s="123"/>
      <c r="B3" s="123" t="str">
        <f>IFERROR(VLOOKUP(D3,DB!A:K,11,0),"")</f>
        <v/>
      </c>
      <c r="C3" s="94"/>
      <c r="D3" s="92"/>
      <c r="E3" s="95"/>
      <c r="F3" s="96"/>
      <c r="G3" s="97">
        <f t="shared" ref="G3:G4" ca="1" si="1">IFERROR(NOW()-F4,"")</f>
        <v>45977.81676134259</v>
      </c>
      <c r="H3" s="96"/>
      <c r="I3" s="123" t="str">
        <f>IFERROR(VLOOKUP(D3,DB!A:F,6,0),"")</f>
        <v/>
      </c>
      <c r="J3" s="123" t="str">
        <f>IFERROR(VLOOKUP(D3,DB!A:G,7,0),"")</f>
        <v/>
      </c>
      <c r="K3" s="98"/>
      <c r="L3" s="92" t="str">
        <f>IFERROR(VLOOKUP(D3,DB!A:I,9,0),"")</f>
        <v/>
      </c>
    </row>
    <row r="4" spans="1:16" ht="15" customHeight="1">
      <c r="A4" s="123"/>
      <c r="B4" s="123" t="str">
        <f>IFERROR(VLOOKUP(D4,DB!A:K,11,0),"")</f>
        <v/>
      </c>
      <c r="C4" s="94"/>
      <c r="D4" s="92"/>
      <c r="E4" s="95"/>
      <c r="F4" s="96"/>
      <c r="G4" s="97">
        <f t="shared" ca="1" si="1"/>
        <v>45977.81676134259</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ca="1">IFERROR(NOW()-F5,"")</f>
        <v>45977.81676134259</v>
      </c>
      <c r="H5" s="96"/>
      <c r="I5" s="123" t="str">
        <f>IFERROR(VLOOKUP(D5,DB!A:F,6,0),"")</f>
        <v/>
      </c>
      <c r="J5" s="123" t="str">
        <f>IFERROR(VLOOKUP(D5,DB!A:G,7,0),"")</f>
        <v/>
      </c>
      <c r="K5" s="98"/>
      <c r="L5" s="92" t="str">
        <f>IFERROR(VLOOKUP(D5,DB!A:I,9,0),"")</f>
        <v/>
      </c>
    </row>
    <row r="6" spans="1:16" ht="15" customHeight="1">
      <c r="A6" s="123"/>
      <c r="B6" s="123" t="str">
        <f>IFERROR(VLOOKUP(D6,DB!A:K,11,0),"")</f>
        <v/>
      </c>
      <c r="C6" s="94"/>
      <c r="D6" s="98"/>
      <c r="E6" s="95"/>
      <c r="F6" s="96"/>
      <c r="G6" s="97">
        <f ca="1">IFERROR(NOW()-F6,"")</f>
        <v>45977.81676134259</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45977.81676134259</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45977.81676134259</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45977.81676134259</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45977.81676134259</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45977.81676134259</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45977.81676134259</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45977.81676134259</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45977.81676134259</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45977.81676134259</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45977.81676134259</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45977.81676134259</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45977.81676134259</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45977.81676134259</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45977.81676134259</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45977.81676134259</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45977.81676134259</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45977.81676134259</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45977.81676134259</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45977.81676134259</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45977.81676134259</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45977.81676134259</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45977.81676134259</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45977.81676134259</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45977.81676134259</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45977.81676134259</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45977.81676134259</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45977.81676134259</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45977.81676134259</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45977.81676134259</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45977.81676134259</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45977.81676134259</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45977.81676134259</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45977.81676134259</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45977.81676134259</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45977.81676134259</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45977.81676134259</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45977.81676134259</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45977.81676134259</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45977.81676134259</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45977.81676134259</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45977.81676134259</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45977.81676134259</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45977.81676134259</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45977.81676134259</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45977.81676134259</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45977.81676134259</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45977.81676134259</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45977.81676134259</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45977.81676134259</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45977.81676134259</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45977.81676134259</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45977.81676134259</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45977.81676134259</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45977.81676134259</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45977.81676134259</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45977.81676134259</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45977.81676134259</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45977.81676134259</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45977.81676134259</v>
      </c>
      <c r="H65" s="96"/>
      <c r="I65" s="123" t="str">
        <f>IFERROR(VLOOKUP(D65,DB!A:F,6,0),"")</f>
        <v/>
      </c>
      <c r="J65" s="123" t="str">
        <f>IFERROR(VLOOKUP(D65,DB!A:G,7,0),"")</f>
        <v/>
      </c>
      <c r="K65" s="98"/>
      <c r="L65" s="92"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39114</v>
      </c>
      <c r="B2" s="37" t="str">
        <f>IFERROR(VLOOKUP(D2,DB!A:K,11,0),"")</f>
        <v>R5</v>
      </c>
      <c r="C2" s="37">
        <v>3</v>
      </c>
      <c r="D2" s="107" t="s">
        <v>36011</v>
      </c>
      <c r="E2" s="37" t="s">
        <v>39021</v>
      </c>
      <c r="F2" s="38">
        <v>45891.832060185188</v>
      </c>
      <c r="G2" s="116">
        <f ca="1">IFERROR(NOW()-F2,"")</f>
        <v>85.984701157402014</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39024</v>
      </c>
      <c r="F3" s="38">
        <v>45926.188877314817</v>
      </c>
      <c r="G3" s="116">
        <f t="shared" ref="G3" ca="1" si="0">IFERROR(NOW()-F3,"")</f>
        <v>51.627884027773689</v>
      </c>
      <c r="H3" s="38">
        <v>45926.158159722225</v>
      </c>
      <c r="I3" s="37" t="str">
        <f>IFERROR(VLOOKUP(D3,DB!A:F,6,0),"")</f>
        <v>SCECO</v>
      </c>
      <c r="J3" s="37" t="str">
        <f>IFERROR(VLOOKUP(D3,DB!A:G,7,0),"")</f>
        <v>Good</v>
      </c>
      <c r="K3" s="37" t="s">
        <v>39117</v>
      </c>
      <c r="L3" s="37" t="str">
        <f>IFERROR(VLOOKUP(D3,DB!A:I,9,0),"")</f>
        <v>Latis</v>
      </c>
      <c r="M3" s="106"/>
    </row>
    <row r="4" spans="1:13" ht="48" customHeight="1">
      <c r="A4" s="117" t="s">
        <v>39118</v>
      </c>
      <c r="B4" s="117" t="str">
        <f>IFERROR(VLOOKUP(D4,DB!A:K,11,0),"")</f>
        <v>R5</v>
      </c>
      <c r="C4" s="117">
        <v>1</v>
      </c>
      <c r="D4" s="117" t="s">
        <v>34758</v>
      </c>
      <c r="E4" s="117" t="s">
        <v>39024</v>
      </c>
      <c r="F4" s="118">
        <v>45948.661111111112</v>
      </c>
      <c r="G4" s="119">
        <f t="shared" ref="G4" ca="1" si="1">IFERROR(NOW()-F4,"")</f>
        <v>29.155650231477921</v>
      </c>
      <c r="H4" s="118">
        <v>45948.661111111112</v>
      </c>
      <c r="I4" s="117" t="str">
        <f>IFERROR(VLOOKUP(D4,DB!A:F,6,0),"")</f>
        <v>SCECO</v>
      </c>
      <c r="J4" s="117" t="str">
        <f>IFERROR(VLOOKUP(D4,DB!A:G,7,0),"")</f>
        <v>Dead</v>
      </c>
      <c r="K4" s="117" t="s">
        <v>39119</v>
      </c>
      <c r="L4" s="117" t="str">
        <f>IFERROR(VLOOKUP(D4,DB!A:I,9,0),"")</f>
        <v>Latis</v>
      </c>
    </row>
    <row r="5" spans="1:13" ht="30.75">
      <c r="A5" s="117" t="s">
        <v>39120</v>
      </c>
      <c r="B5" s="117" t="s">
        <v>5443</v>
      </c>
      <c r="C5" s="117">
        <v>1</v>
      </c>
      <c r="D5" s="117" t="s">
        <v>32330</v>
      </c>
      <c r="E5" s="117" t="s">
        <v>39021</v>
      </c>
      <c r="F5" s="118">
        <v>45968.848599537036</v>
      </c>
      <c r="G5" s="119">
        <f t="shared" ref="G5:G23" ca="1" si="2">IFERROR(NOW()-F5,"")</f>
        <v>8.9681618055547005</v>
      </c>
      <c r="H5" s="118">
        <v>45968.827465277776</v>
      </c>
      <c r="I5" s="117" t="s">
        <v>22</v>
      </c>
      <c r="J5" s="117" t="s">
        <v>65</v>
      </c>
      <c r="K5" s="117" t="s">
        <v>39121</v>
      </c>
      <c r="L5" s="117" t="s">
        <v>8145</v>
      </c>
    </row>
    <row r="6" spans="1:13">
      <c r="A6" s="117" t="s">
        <v>39122</v>
      </c>
      <c r="B6" s="117" t="str">
        <f>IFERROR(VLOOKUP(D6,DB!A:K,11,0),"")</f>
        <v>R5</v>
      </c>
      <c r="C6" s="117">
        <v>1</v>
      </c>
      <c r="D6" s="117" t="s">
        <v>33371</v>
      </c>
      <c r="E6" s="117" t="s">
        <v>39021</v>
      </c>
      <c r="F6" s="146">
        <v>45977.514803240738</v>
      </c>
      <c r="G6" s="119">
        <f t="shared" ca="1" si="2"/>
        <v>0.30195810185250593</v>
      </c>
      <c r="H6" s="146">
        <v>45977.468807870369</v>
      </c>
      <c r="I6" s="117" t="str">
        <f>IFERROR(VLOOKUP(D6,DB!A:F,6,0),"")</f>
        <v>SCECO</v>
      </c>
      <c r="J6" s="117" t="str">
        <f>IFERROR(VLOOKUP(D6,DB!A:G,7,0),"")</f>
        <v>Weak</v>
      </c>
      <c r="K6" s="117" t="s">
        <v>39123</v>
      </c>
      <c r="L6" s="117" t="str">
        <f>IFERROR(VLOOKUP(D6,DB!A:I,9,0),"")</f>
        <v>Latis</v>
      </c>
    </row>
    <row r="7" spans="1:13">
      <c r="A7" s="117"/>
      <c r="B7" s="117" t="str">
        <f>IFERROR(VLOOKUP(D7,DB!A:K,11,0),"")</f>
        <v/>
      </c>
      <c r="C7" s="117"/>
      <c r="D7" s="117"/>
      <c r="E7" s="117"/>
      <c r="F7" s="117"/>
      <c r="G7" s="119">
        <f t="shared" ca="1" si="2"/>
        <v>45977.81676134259</v>
      </c>
      <c r="H7" s="117"/>
      <c r="I7" s="117" t="str">
        <f>IFERROR(VLOOKUP(D7,DB!A:F,6,0),"")</f>
        <v/>
      </c>
      <c r="J7" s="117" t="str">
        <f>IFERROR(VLOOKUP(D7,DB!A:G,7,0),"")</f>
        <v/>
      </c>
      <c r="K7" s="117"/>
      <c r="L7" s="117" t="str">
        <f>IFERROR(VLOOKUP(D7,DB!A:I,9,0),"")</f>
        <v/>
      </c>
    </row>
    <row r="8" spans="1:13">
      <c r="A8" s="117"/>
      <c r="B8" s="117" t="str">
        <f>IFERROR(VLOOKUP(D8,DB!A:K,11,0),"")</f>
        <v/>
      </c>
      <c r="C8" s="117"/>
      <c r="D8"/>
      <c r="E8" s="117"/>
      <c r="F8" s="117"/>
      <c r="G8" s="119">
        <f t="shared" ca="1" si="2"/>
        <v>45977.81676134259</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45977.81676134259</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45977.81676134259</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45977.81676134259</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45977.81676134259</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45977.81676134259</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45977.81676134259</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45977.81676134259</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45977.81676134259</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45977.81676134259</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45977.81676134259</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45977.81676134259</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45977.81676134259</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45977.81676134259</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45977.81676134259</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45977.81676134259</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45977.81676134259</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45977.81676134259</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45977.81676134259</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45977.81676134259</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45977.81676134259</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45977.81676134259</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45977.81676134259</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45977.81676134259</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45977.81676134259</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45977.81676134259</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45977.81676134259</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45977.81676134259</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45977.81676134259</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45977.81676134259</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45977.81676134259</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45977.81676134259</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45977.81676134259</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45977.81676134259</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45977.81676134259</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45977.81676134259</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45977.81676134259</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45977.81676134259</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45977.81676134259</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45977.81676134259</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45977.81676134259</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45977.81676134259</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45977.81676134259</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45977.81676134259</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45977.81676134259</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45977.81676134259</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45977.81676134259</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45977.81676134259</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45977.81676134259</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45977.81676134259</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45977.81676134259</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45977.81676134259</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45977.81676134259</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45977.81676134259</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45977.81676134259</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45977.81676134259</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45977.81676134259</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45977.81676134259</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45977.81676134259</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45977.81676134259</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45977.81676134259</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45977.81676134259</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45977.81676134259</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45977.81676134259</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45977.81676134259</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45977.81676134259</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45977.81676134259</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45977.81676134259</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45977.81676134259</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45977.81676134259</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45977.81676134259</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45977.81676134259</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45977.81676134259</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45977.81676134259</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45977.81676134259</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45977.81676134259</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45977.81676134259</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45977.81676134259</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45977.81676134259</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45977.81676134259</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45977.81676134259</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45977.81676134259</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45977.81676134259</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45977.81676134259</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45977.81676134259</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45977.81676134259</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45977.81676134259</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45977.81676134259</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45977.81676134259</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45977.81676134259</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45977.81676134259</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45977.81676134259</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45977.81676134259</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45977.81676134259</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45977.81676134259</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45977.81676134259</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45977.81676134259</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45977.81676134259</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45977.81676134259</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45977.81676134259</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45977.81676134259</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45977.81676134259</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45977.81676134259</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45977.81676134259</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45977.81676134259</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45977.81676134259</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45977.81676134259</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45977.81676134259</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45977.81676134259</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45977.81676134259</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45977.81676134259</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45977.81676134259</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45977.81676134259</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45977.81676134259</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45977.81676134259</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45977.81676134259</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45977.81676134259</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45977.81676134259</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45977.81676134259</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45977.81676134259</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45977.81676134259</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45977.81676134259</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45977.81676134259</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45977.81676134259</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45977.81676134259</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45977.81676134259</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45977.81676134259</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45977.81676134259</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45977.81676134259</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45977.81676134259</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45977.81676134259</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45977.81676134259</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45977.81676134259</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45977.81676134259</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45977.81676134259</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45977.81676134259</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45977.81676134259</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45977.81676134259</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45977.81676134259</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45977.81676134259</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45977.81676134259</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45977.81676134259</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45977.81676134259</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45977.81676134259</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45977.81676134259</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45977.81676134259</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45977.81676134259</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45977.81676134259</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45977.81676134259</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45977.81676134259</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45977.81676134259</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45977.81676134259</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45977.81676134259</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45977.81676134259</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45977.81676134259</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45977.81676134259</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45977.81676134259</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45977.81676134259</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45977.81676134259</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45977.81676134259</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45977.81676134259</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45977.81676134259</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45977.81676134259</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39124</v>
      </c>
      <c r="B2" s="129" t="str">
        <f>IFERROR(VLOOKUP(D2,DB!A:K,11,0),"")</f>
        <v>R6</v>
      </c>
      <c r="C2" s="130">
        <v>2</v>
      </c>
      <c r="D2" s="129" t="s">
        <v>34326</v>
      </c>
      <c r="E2" s="117" t="s">
        <v>39021</v>
      </c>
      <c r="F2" s="131">
        <v>45977.787777777776</v>
      </c>
      <c r="G2" s="105">
        <f t="shared" ref="G2" ca="1" si="0">IFERROR(NOW()-F2,"-")</f>
        <v>2.8983564814552665E-2</v>
      </c>
      <c r="H2" s="131">
        <v>45977.787777777776</v>
      </c>
      <c r="I2" s="129" t="str">
        <f>IFERROR(VLOOKUP(D2,DB!A:F,6,0),"")</f>
        <v>SCECO</v>
      </c>
      <c r="J2" s="129" t="str">
        <f>IFERROR(VLOOKUP(D2,DB!A:G,7,0),"")</f>
        <v>Dead</v>
      </c>
      <c r="K2" s="132" t="s">
        <v>39125</v>
      </c>
      <c r="L2" s="133" t="str">
        <f>IFERROR(VLOOKUP(D2,DB!A:I,9,0),"")</f>
        <v>Latis</v>
      </c>
    </row>
    <row r="3" spans="1:16382" ht="31.5" customHeight="1">
      <c r="A3" s="128"/>
      <c r="B3" s="129" t="str">
        <f>IFERROR(VLOOKUP(D3,DB!A:K,11,0),"")</f>
        <v/>
      </c>
      <c r="C3" s="130"/>
      <c r="D3" s="129"/>
      <c r="E3" s="117"/>
      <c r="F3" s="131"/>
      <c r="G3" s="105">
        <f t="shared" ref="G3:G66" ca="1" si="1">IFERROR(NOW()-F3,"-")</f>
        <v>45977.81676134259</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48"/>
      <c r="E4" s="117"/>
      <c r="F4" s="131"/>
      <c r="G4" s="105">
        <f t="shared" ca="1" si="1"/>
        <v>45977.81676134259</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1"/>
        <v>45977.81676134259</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1"/>
        <v>45977.81676134259</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1"/>
        <v>45977.81676134259</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45977.81676134259</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45977.81676134259</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45977.81676134259</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45977.81676134259</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45977.81676134259</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45977.81676134259</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45977.81676134259</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45977.81676134259</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45977.81676134259</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45977.81676134259</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45977.81676134259</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45977.81676134259</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45977.81676134259</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45977.81676134259</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45977.81676134259</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45977.81676134259</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45977.81676134259</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45977.81676134259</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45977.81676134259</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45977.81676134259</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45977.81676134259</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45977.81676134259</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45977.81676134259</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45977.81676134259</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45977.81676134259</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45977.81676134259</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45977.81676134259</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45977.81676134259</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45977.81676134259</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45977.81676134259</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45977.81676134259</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45977.81676134259</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45977.81676134259</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45977.81676134259</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45977.81676134259</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45977.81676134259</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45977.81676134259</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45977.81676134259</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45977.81676134259</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45977.81676134259</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45977.81676134259</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45977.81676134259</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45977.81676134259</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45977.81676134259</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45977.81676134259</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45977.81676134259</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45977.81676134259</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45977.81676134259</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45977.81676134259</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45977.81676134259</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45977.81676134259</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45977.81676134259</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45977.81676134259</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45977.81676134259</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45977.81676134259</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45977.81676134259</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45977.81676134259</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45977.81676134259</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45977.81676134259</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ref="G67:G100" ca="1" si="2">IFERROR(NOW()-F67,"-")</f>
        <v>45977.81676134259</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2"/>
        <v>45977.81676134259</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2"/>
        <v>45977.81676134259</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2"/>
        <v>45977.81676134259</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2"/>
        <v>45977.81676134259</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45977.81676134259</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45977.81676134259</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45977.81676134259</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45977.81676134259</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45977.81676134259</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45977.81676134259</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45977.81676134259</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45977.81676134259</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45977.81676134259</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45977.81676134259</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45977.81676134259</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45977.81676134259</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45977.81676134259</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45977.81676134259</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45977.81676134259</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45977.81676134259</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45977.81676134259</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45977.81676134259</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45977.81676134259</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45977.81676134259</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45977.81676134259</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45977.81676134259</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45977.81676134259</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45977.81676134259</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45977.81676134259</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45977.81676134259</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45977.81676134259</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45977.81676134259</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45977.81676134259</v>
      </c>
      <c r="H100" s="131"/>
      <c r="I100" s="129" t="str">
        <f>IFERROR(VLOOKUP(D100,DB!A:F,6,0),"")</f>
        <v/>
      </c>
      <c r="J100" s="129" t="str">
        <f>IFERROR(VLOOKUP(D100,DB!A:G,7,0),"")</f>
        <v/>
      </c>
      <c r="K100" s="132"/>
      <c r="L100" s="133" t="str">
        <f>IFERROR(VLOOKUP(D100,DB!A:I,9,0),"")</f>
        <v/>
      </c>
    </row>
  </sheetData>
  <dataValidations count="2">
    <dataValidation allowBlank="1" showInputMessage="1" showErrorMessage="1" sqref="E1" xr:uid="{9E1BC488-8814-4F8A-8DBE-742B3278AB71}"/>
    <dataValidation type="list" allowBlank="1" showInputMessage="1" showErrorMessage="1" sqref="E2:E1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2025-11-16T16:38:07Z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